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Default Extension="sigs" ContentType="application/vnd.openxmlformats-package.digital-signature-origin"/>
  <Override PartName="/xl/sharedStrings.xml" ContentType="application/vnd.openxmlformats-officedocument.spreadsheetml.sharedString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90" windowWidth="12120" windowHeight="9120" activeTab="4"/>
  </bookViews>
  <sheets>
    <sheet name="cbtt" sheetId="10" r:id="rId1"/>
    <sheet name="giai trinh" sheetId="9" r:id="rId2"/>
    <sheet name="CDKT" sheetId="5" r:id="rId3"/>
    <sheet name="KQKD " sheetId="7" r:id="rId4"/>
    <sheet name="LCTT" sheetId="8" r:id="rId5"/>
    <sheet name="Sheet2" sheetId="2" r:id="rId6"/>
    <sheet name="Sheet3" sheetId="3" r:id="rId7"/>
  </sheets>
  <definedNames>
    <definedName name="_xlnm.Print_Titles" localSheetId="2">CDKT!$8:$9</definedName>
    <definedName name="_xlnm.Print_Titles" localSheetId="3">'KQKD '!$6:$8</definedName>
    <definedName name="_xlnm.Print_Titles" localSheetId="4">LCTT!$7:$9</definedName>
  </definedNames>
  <calcPr calcId="124519"/>
</workbook>
</file>

<file path=xl/calcChain.xml><?xml version="1.0" encoding="utf-8"?>
<calcChain xmlns="http://schemas.openxmlformats.org/spreadsheetml/2006/main">
  <c r="D28" i="8"/>
  <c r="D58" i="5"/>
  <c r="G11" i="7"/>
  <c r="G13" s="1"/>
  <c r="G19" s="1"/>
  <c r="G23" s="1"/>
  <c r="G26" s="1"/>
  <c r="G27" s="1"/>
  <c r="G15"/>
  <c r="G22"/>
  <c r="F11"/>
  <c r="F13"/>
  <c r="F19"/>
  <c r="F23" s="1"/>
  <c r="F26" s="1"/>
  <c r="F27" s="1"/>
  <c r="F22"/>
  <c r="D11"/>
  <c r="D13"/>
  <c r="D19" s="1"/>
  <c r="D22"/>
  <c r="H22"/>
  <c r="H13"/>
  <c r="E16"/>
  <c r="D21" i="9"/>
  <c r="E21"/>
  <c r="F21"/>
  <c r="F16" i="7"/>
  <c r="E11"/>
  <c r="E13" s="1"/>
  <c r="E19" s="1"/>
  <c r="E23" s="1"/>
  <c r="E26" s="1"/>
  <c r="E27" s="1"/>
  <c r="E22"/>
  <c r="F20" i="9"/>
  <c r="D16" i="7"/>
  <c r="E76" i="5"/>
  <c r="E36" i="8"/>
  <c r="E28"/>
  <c r="E38" s="1"/>
  <c r="E41" s="1"/>
  <c r="E18"/>
  <c r="D36"/>
  <c r="D18"/>
  <c r="F18" i="9"/>
  <c r="D12" i="5"/>
  <c r="D18"/>
  <c r="D65"/>
  <c r="D82"/>
  <c r="D76" s="1"/>
  <c r="D46"/>
  <c r="D40"/>
  <c r="D39" s="1"/>
  <c r="D33" s="1"/>
  <c r="D25"/>
  <c r="D11" s="1"/>
  <c r="D28"/>
  <c r="E87"/>
  <c r="E86" s="1"/>
  <c r="E65"/>
  <c r="E64" s="1"/>
  <c r="E18"/>
  <c r="E25"/>
  <c r="E11"/>
  <c r="E62" s="1"/>
  <c r="E28"/>
  <c r="E40"/>
  <c r="E39" s="1"/>
  <c r="E33" s="1"/>
  <c r="E12"/>
  <c r="I14" i="7"/>
  <c r="J14"/>
  <c r="I15"/>
  <c r="J15" s="1"/>
  <c r="I16"/>
  <c r="J16"/>
  <c r="I17"/>
  <c r="J17" s="1"/>
  <c r="D87" i="5"/>
  <c r="D86" s="1"/>
  <c r="F19" i="9"/>
  <c r="D38" i="8"/>
  <c r="I18" i="7"/>
  <c r="F22" i="9"/>
  <c r="H23" i="7" l="1"/>
  <c r="D23"/>
  <c r="D62" i="5"/>
  <c r="D112" s="1"/>
  <c r="D64"/>
  <c r="D104" s="1"/>
  <c r="E104"/>
  <c r="E112" s="1"/>
  <c r="H19" i="7"/>
  <c r="D26" l="1"/>
  <c r="D27" s="1"/>
  <c r="H24"/>
</calcChain>
</file>

<file path=xl/sharedStrings.xml><?xml version="1.0" encoding="utf-8"?>
<sst xmlns="http://schemas.openxmlformats.org/spreadsheetml/2006/main" count="354" uniqueCount="265">
  <si>
    <t>ChØ tiªu</t>
  </si>
  <si>
    <t xml:space="preserve">1. Doanh thu b¸n hµng, cung cÊp dÞch vô                         </t>
  </si>
  <si>
    <t>VI.25</t>
  </si>
  <si>
    <t xml:space="preserve">2. C¸c kho¶n gi¶m trõ                                           </t>
  </si>
  <si>
    <t xml:space="preserve">3. Doanh thu thuÇn BH vµ c/c dÞch vô (10=01-02)                 </t>
  </si>
  <si>
    <t xml:space="preserve">4. Gi¸ vèn hµng b¸n                                             </t>
  </si>
  <si>
    <t>VI.27</t>
  </si>
  <si>
    <t xml:space="preserve">5. Lîi nhuËn gép BH vµ c/c dÞch vô (20=10-11)                   </t>
  </si>
  <si>
    <t xml:space="preserve">6. Doanh thu ho¹t ®éng tµi chÝnh                                </t>
  </si>
  <si>
    <t>VI.26</t>
  </si>
  <si>
    <t xml:space="preserve">7. Chi phÝ tµi chÝnh                                            </t>
  </si>
  <si>
    <t>VI.28</t>
  </si>
  <si>
    <t xml:space="preserve"> - Trong ®ã: L·i vay ph¶i tr¶                                   </t>
  </si>
  <si>
    <t xml:space="preserve">8. Chi phÝ b¸n hµng                                             </t>
  </si>
  <si>
    <t xml:space="preserve">9. Chi phÝ qu¶n lý doanh nghiÖp                                 </t>
  </si>
  <si>
    <t xml:space="preserve">10. Lîi nhuËn thuÇn {30=20+(21-22)-(24+25)}                     </t>
  </si>
  <si>
    <t xml:space="preserve">11. Thu nhËp kh¸c                                               </t>
  </si>
  <si>
    <t xml:space="preserve">12. Chi phÝ kh¸c                                                </t>
  </si>
  <si>
    <t xml:space="preserve">13. Lîi nhuËn kh¸c (40 = 31 - 32)                               </t>
  </si>
  <si>
    <t xml:space="preserve">14. Tæng lîi nhuËn kÕ to¸n tr­íc thuÕ (50=30+40)                </t>
  </si>
  <si>
    <t xml:space="preserve">15. Chi phÝ thuÕ TNDN hiÖn hµnh                                 </t>
  </si>
  <si>
    <t>VI.30</t>
  </si>
  <si>
    <t xml:space="preserve">16. chi phÝ thuÕ TNDN ho·n l¹i                                  </t>
  </si>
  <si>
    <t xml:space="preserve">17. Lîi nhuËn sau thuÕ thu nhËp doanh nghiÖp (60=50-51-51)      </t>
  </si>
  <si>
    <t xml:space="preserve">18. L·i c¬ b¶n trªn cæ phiÕu (*)                                </t>
  </si>
  <si>
    <t>Tæng c«ng ty c«ng nghiÖp Xi M¨ng ViÖt Nam</t>
  </si>
  <si>
    <t>ThuyÕt
  minh</t>
  </si>
  <si>
    <t>M·
 sè</t>
  </si>
  <si>
    <t xml:space="preserve">      kÕ to¸n tr­ëng</t>
  </si>
  <si>
    <t>gi¸m ®èc</t>
  </si>
  <si>
    <r>
      <t xml:space="preserve">           </t>
    </r>
    <r>
      <rPr>
        <i/>
        <sz val="11"/>
        <rFont val=".VnTime"/>
        <family val="2"/>
      </rPr>
      <t>Hoµng Kim YÕn</t>
    </r>
  </si>
  <si>
    <t>M· sè</t>
  </si>
  <si>
    <t xml:space="preserve">I. L­u chuyÓn tiÒn tõ ho¹t ®éng SX-KD                           </t>
  </si>
  <si>
    <t xml:space="preserve">        </t>
  </si>
  <si>
    <t xml:space="preserve">          </t>
  </si>
  <si>
    <t xml:space="preserve">  1. TiÒn thu b¸n hµng, cung cÊp dÞch vô vµ doanh thu kh¸c      </t>
  </si>
  <si>
    <t xml:space="preserve">  2. TiÒn chi tr¶ cho ng­êi cung cÊp hµng ho¸ vµ dÞch vô        </t>
  </si>
  <si>
    <t xml:space="preserve">  3. TiÒn chi tr¶ cho ng­êi lao ®éng                            </t>
  </si>
  <si>
    <t xml:space="preserve">  4. TiÒn chi tr¶ l·i vay                                       </t>
  </si>
  <si>
    <t xml:space="preserve">  5. TiÒn chi nép thuÕ thu nhËp doanh nghiÖp                    </t>
  </si>
  <si>
    <t xml:space="preserve">  6. TiÒn thu kh¸c tõ ho¹t ®éng kinh doanh                      </t>
  </si>
  <si>
    <t xml:space="preserve">  7. TiÒn chi kh¸c cho ho¹t ®éng kinh doanh                     </t>
  </si>
  <si>
    <t xml:space="preserve"> L­u chuyÓn tiÒn thuÇn tõ ho¹t ®éng SX-KD                       </t>
  </si>
  <si>
    <t xml:space="preserve">                                                                </t>
  </si>
  <si>
    <t xml:space="preserve">II. L­u chuyÓn tiÒn tõ ho¹t ®éng ®Çu t­                         </t>
  </si>
  <si>
    <t xml:space="preserve"> 1. TiÒn chi ®Ó mua s¾m, x©y dùng TSC§ vµ c¸c TS dµi h¹n kh¸c   </t>
  </si>
  <si>
    <t xml:space="preserve"> 2. TiÒn thu tõ thanh lý, nh­îng b¸n TSC§ vµ TS dµi h¹n kh¸c    </t>
  </si>
  <si>
    <t xml:space="preserve"> 3. TiÒn chi cho vay, mua c¸c c«ng cô nî cña c¸c ®¬n vÞ kh¸c    </t>
  </si>
  <si>
    <t xml:space="preserve"> 4. TiÒn thu håi cho vay, b¸n l¹i c¸c c«ng cô nî cña ®¬n vÞ kh¸c</t>
  </si>
  <si>
    <t xml:space="preserve"> 5. TiÒn chi ®Çu t­ gãp vèn vµo ®¬n vÞ kh¸c                     </t>
  </si>
  <si>
    <t xml:space="preserve"> 6. TiÒn thu håi ®Çu t­ gãp vèn vµo ®¬n vÞ kh¸c                 </t>
  </si>
  <si>
    <t xml:space="preserve"> 7. TiÒn thu l·i cho vay, cæ tøc vµ lîi nhuËn ®­îc chia         </t>
  </si>
  <si>
    <t xml:space="preserve"> L­u chuyÓn tiÒn thuÇn tõ ho¹t ®éng ®Çu t­                      </t>
  </si>
  <si>
    <t xml:space="preserve">III. L­u chuyÓn tiÒn tõ ho¹t ®éng tµi chÝnh                     </t>
  </si>
  <si>
    <t xml:space="preserve"> 1. TiÒn thu tõ ph¸t hµnh cæ phiÕu, nhËn vèn gãp cña chñ së h÷u </t>
  </si>
  <si>
    <t xml:space="preserve"> 2. TiÒn chi tr¶ vèn gãp cho c¸c chñ së h÷u, mua l¹i CP cña DN P</t>
  </si>
  <si>
    <t xml:space="preserve"> 3. TiÒn vay ng¾n h¹n, dµi h¹n nhËn ®­îc                        </t>
  </si>
  <si>
    <t xml:space="preserve"> 4. TiÒn chi tr¶ nî gèc vay                                     </t>
  </si>
  <si>
    <t xml:space="preserve"> 5. TiÒn chi tr¶ nî thuª tµi chÝnh                              </t>
  </si>
  <si>
    <t xml:space="preserve"> 6. Cæ tøc, lîi nhuËn ®· tr¶ cho chñ së h÷u                     </t>
  </si>
  <si>
    <t xml:space="preserve">L­u chuyÓn tiÒn thuÇn tõ ho¹t ®éng tµi chÝnh                    </t>
  </si>
  <si>
    <t xml:space="preserve">L­u chuyÓn tiÒn thuÇn trong kú (50=20+30+40)                    </t>
  </si>
  <si>
    <t xml:space="preserve">TiÒn t­¬ng ®­¬ng tiÒn ®Çu kú                                    </t>
  </si>
  <si>
    <t xml:space="preserve"> ¶nh h­ëng cña thay ®æi tû gi¸ hèi ®o¸i quy ®æi ngo¹i tÖ        </t>
  </si>
  <si>
    <t xml:space="preserve">TiÒn vµ t­¬ng ®­¬ng tiÒn cuèi kú (70=50+60+61)                  </t>
  </si>
  <si>
    <t xml:space="preserve"> VII.34   </t>
  </si>
  <si>
    <t>B¶ng c©n ®èi kÕ to¸n</t>
  </si>
  <si>
    <t>Sè ®Çu n¨m</t>
  </si>
  <si>
    <t>Sè cuèi kú</t>
  </si>
  <si>
    <t xml:space="preserve">A. Tµi s¶n ng¾n h¹n (100=110+120+130+14+150)                                                        </t>
  </si>
  <si>
    <t xml:space="preserve">  I. TiÒn vµ c¸c kho¶n t­¬ng ®­¬ng tiÒn                                                             </t>
  </si>
  <si>
    <t xml:space="preserve">   1. TiÒn                                                                                          </t>
  </si>
  <si>
    <t>V.01</t>
  </si>
  <si>
    <t xml:space="preserve">   2. C¸c kho¶n t­¬ng ®­¬ng tiÒn                                                                    </t>
  </si>
  <si>
    <t xml:space="preserve">  II. C¸c kho¶n ®Çu t­ tµi chÝnh ng¾n h¹n                                                           </t>
  </si>
  <si>
    <t>V.02</t>
  </si>
  <si>
    <t xml:space="preserve">   1. §Çu t­ ng¾n h¹n                                                                               </t>
  </si>
  <si>
    <t xml:space="preserve">   2. Dù phßng gi¶m gi¸ chøng kho¸n ®Çu t­ ng¾n h¹n (*)                                             </t>
  </si>
  <si>
    <t xml:space="preserve">  III. C¸c kho¶n ph¶i thu                                                                           </t>
  </si>
  <si>
    <t xml:space="preserve">   1. Ph¶i thu cña kh¸ch hµng                                                                       </t>
  </si>
  <si>
    <t xml:space="preserve">   2. Tr¶ tr­íc cho ng­êi b¸n                                                                       </t>
  </si>
  <si>
    <t xml:space="preserve">   3. Ph¶i thu néi bé                                                                               </t>
  </si>
  <si>
    <t xml:space="preserve">   4. Ph¶i thu theo tiÕn ®é kÕ ho¹ch hîp ®ång x©y dùng                                              </t>
  </si>
  <si>
    <t xml:space="preserve">   5. Ph¶i thu kh¸c                                                                                 </t>
  </si>
  <si>
    <t>V.03</t>
  </si>
  <si>
    <t xml:space="preserve">   6. Dù phßng c¸c kho¶n ph¶i thu khã ®ßi (*)                                                       </t>
  </si>
  <si>
    <t xml:space="preserve">  IV. Hµng tån kho                                                                                  </t>
  </si>
  <si>
    <t xml:space="preserve">   1. Hµng tån kho                                                                                  </t>
  </si>
  <si>
    <t>V.04</t>
  </si>
  <si>
    <t xml:space="preserve">   2. Dù phßng gi¶m gi¸ hµng tån kho (*)                                                            </t>
  </si>
  <si>
    <t xml:space="preserve">  V. Tµi s¶n ng¾n h¹n kh¸c                                                                          </t>
  </si>
  <si>
    <t xml:space="preserve">   1. Chi phÝ tr¶ tr­íc ng¾n h¹n                                                                    </t>
  </si>
  <si>
    <t>V.05</t>
  </si>
  <si>
    <t xml:space="preserve">   5. Tµi s¶n ng¾n h¹n kh¸c                                                                         </t>
  </si>
  <si>
    <t xml:space="preserve">B. Tµi s¶n dµi h¹n                                                                                  </t>
  </si>
  <si>
    <t xml:space="preserve">  I. C¸c kho¶n ph¶i thu dµi h¹n                                                                     </t>
  </si>
  <si>
    <t xml:space="preserve">   1. Ph¶i thu dµi h¹n cña kh¸ch hµng                                                               </t>
  </si>
  <si>
    <t xml:space="preserve">   2. Vèn kinh doanh ë ®¬n vÞ trùc thuéc                                                            </t>
  </si>
  <si>
    <t xml:space="preserve">   3. Ph¶i thu dµi h¹n néi bé                                                                       </t>
  </si>
  <si>
    <t>V.06</t>
  </si>
  <si>
    <t xml:space="preserve">   4. Dù phßng ph¶i thu dµi h¹n khã ®ßi (*)                                                         </t>
  </si>
  <si>
    <t xml:space="preserve">  II. Tµi s¶n cè ®Þnh                                                                               </t>
  </si>
  <si>
    <t xml:space="preserve">   1. Tµi s¶n cè ®Þnh h÷u h×nh                                                                      </t>
  </si>
  <si>
    <t>V.08</t>
  </si>
  <si>
    <t xml:space="preserve">         - Nguyªn gi¸                                                                               </t>
  </si>
  <si>
    <t xml:space="preserve">         - Gi¸ trÞ hao mßn luü kÕ (*)                                                               </t>
  </si>
  <si>
    <t xml:space="preserve">   2. Tµi s¶n cè ®Þnh thuª tµi chÝnh                                                                </t>
  </si>
  <si>
    <t>V.09</t>
  </si>
  <si>
    <t xml:space="preserve">   3. Tµi s¶n cè ®Þnh v« h×nh                                                                       </t>
  </si>
  <si>
    <t>V.10</t>
  </si>
  <si>
    <t xml:space="preserve">   4. Chi phÝ x©y dùng dë dang                                                                      </t>
  </si>
  <si>
    <t>V.11</t>
  </si>
  <si>
    <t xml:space="preserve">  III. BÊt ®éng s¶n ®Çu t­                                                                          </t>
  </si>
  <si>
    <t>V.12</t>
  </si>
  <si>
    <t xml:space="preserve">  IV. C¸c kho¶n ®Çu t­ tµi chÝnh dµi h¹n                                                            </t>
  </si>
  <si>
    <t xml:space="preserve">     1. §Çu t­ vµo c«ng ty con                                                                      </t>
  </si>
  <si>
    <t xml:space="preserve">     2. §Çu t­ vµo c«ng ty liªn kÕt, liªn doanh                                                     </t>
  </si>
  <si>
    <t xml:space="preserve">     3. §Çu t­ dµi h¹n kh¸c                                                                         </t>
  </si>
  <si>
    <t>V.13</t>
  </si>
  <si>
    <t xml:space="preserve">     4. Dù phßng gi¶m gi¸ chøng kho¸n ®Çu t­ dµi h¹n (*)                                            </t>
  </si>
  <si>
    <t xml:space="preserve"> V. Tµi s¶n dµi h¹n kh¸c                                                                            </t>
  </si>
  <si>
    <t xml:space="preserve">     1. Chi phÝ tr¶ tr­íc dµi h¹n                                                                   </t>
  </si>
  <si>
    <t>V.14</t>
  </si>
  <si>
    <t xml:space="preserve">     2. Tµi s¶n thuÕ thu nhËp ho·n l¹i                                                              </t>
  </si>
  <si>
    <t>V.21</t>
  </si>
  <si>
    <t xml:space="preserve">     3. Tµi s¶n dµi h¹n kh¸c                                                                        </t>
  </si>
  <si>
    <t xml:space="preserve">       Tæng céng tµi s¶n (270 = 100 + 200)                                                          </t>
  </si>
  <si>
    <t xml:space="preserve">A. Nî ph¶i tr¶ (300 = 310 + 330)                                                                    </t>
  </si>
  <si>
    <t xml:space="preserve">  I. Nî ng¾n h¹n                                                                                    </t>
  </si>
  <si>
    <t xml:space="preserve">   1. Vay vµ nî ng¾n h¹n                                                                            </t>
  </si>
  <si>
    <t>V.15</t>
  </si>
  <si>
    <t xml:space="preserve">   2. Ph¶i tr¶ ng­êi b¸n                                                                            </t>
  </si>
  <si>
    <t xml:space="preserve">   3. Ng­êi mua tr¶ tiÒn tr­íc                                                                      </t>
  </si>
  <si>
    <t xml:space="preserve">   4. ThuÕ &amp; c¸c kho¶n ph¶i nép Nhµ n­íc                                                            </t>
  </si>
  <si>
    <t>V.16</t>
  </si>
  <si>
    <t xml:space="preserve">   5. Ph¶i tr¶ c«ng nh©n viªn                                                                       </t>
  </si>
  <si>
    <t xml:space="preserve">   6. Chi phÝ ph¶i tr¶                                                                              </t>
  </si>
  <si>
    <t>V.17</t>
  </si>
  <si>
    <t xml:space="preserve">   7. Ph¶i tr¶ néi bé                                                                               </t>
  </si>
  <si>
    <t xml:space="preserve">   9. C¸c kho¶n ph¶i tr¶, ph¶i nép kh¸c                                                             </t>
  </si>
  <si>
    <t>V.18</t>
  </si>
  <si>
    <t xml:space="preserve">   10. Dù phßng ph¶i tr¶ ng¾n h¹n                                                                   </t>
  </si>
  <si>
    <t xml:space="preserve">   11. Quü khen th­ëng, phóc lîi                                                                    </t>
  </si>
  <si>
    <t xml:space="preserve">  II. Nî dµi h¹n                                                                                    </t>
  </si>
  <si>
    <t xml:space="preserve">   1. Ph¶i tr¶ dµi h¹n ng­êi b¸n                                                                    </t>
  </si>
  <si>
    <t xml:space="preserve">   2. Ph¶i tr¶ dµi h¹n néi bé                                                                       </t>
  </si>
  <si>
    <t>V.19</t>
  </si>
  <si>
    <t xml:space="preserve">   3. Ph¶i tr¶ dµi h¹n kh¸c                                                                         </t>
  </si>
  <si>
    <t xml:space="preserve">   4. Vay vµ nî dµi h¹n                                                                             </t>
  </si>
  <si>
    <t>V.20</t>
  </si>
  <si>
    <t xml:space="preserve">   5. ThuÕ thu nhËp ho·n l¹i ph¶i tr¶                                                               </t>
  </si>
  <si>
    <t xml:space="preserve">   6. Dù phßng trî cÊp mÊt viÖc lµm                                                                 </t>
  </si>
  <si>
    <t xml:space="preserve">   7. Dù phßng ph¶i tr¶ dµi h¹n                                                                     </t>
  </si>
  <si>
    <t xml:space="preserve">   8. Doanh thu ch­a thùc hiÖn                                                                      </t>
  </si>
  <si>
    <t xml:space="preserve">   9. Quü ph¸t triÓn khoa häc vµ c«ng nghÖ                                                          </t>
  </si>
  <si>
    <t xml:space="preserve">B. Vèn chñ së h÷u (400 = 410 + 430)                                                                 </t>
  </si>
  <si>
    <t xml:space="preserve">  I. Vèn chñ së h÷u                                                                                 </t>
  </si>
  <si>
    <t>V.22</t>
  </si>
  <si>
    <t xml:space="preserve">   1. Vèn ®Çu t­ cña chñ së h÷u                                                                     </t>
  </si>
  <si>
    <t xml:space="preserve">   2. ThÆng d­ vèn cæ phÇn                                                                          </t>
  </si>
  <si>
    <t xml:space="preserve">   3. Vèn kh¸c cña chñ së h÷u                                                                       </t>
  </si>
  <si>
    <t xml:space="preserve">   4. Cæ phiÕu quü                                                                                  </t>
  </si>
  <si>
    <t xml:space="preserve">   5. Chªnh lÖch ®¸nh gi¸ l¹i tµi s¶n                                                               </t>
  </si>
  <si>
    <t xml:space="preserve">   6. Chªnh lÖch tû gi¸ hèi ®o¸i                                                                    </t>
  </si>
  <si>
    <t xml:space="preserve">   7. Quü ®Çu t­ ph¸t triÓn                                                                         </t>
  </si>
  <si>
    <t xml:space="preserve">   8. Quü dù phßng tµi chÝnh                                                                        </t>
  </si>
  <si>
    <t xml:space="preserve">   9. Quü kh¸c thuéc vèn chñ së h÷u                                                                 </t>
  </si>
  <si>
    <t xml:space="preserve">   10. Lîi nhuËn sau thuÕ ch­a ph©n phèi                                                            </t>
  </si>
  <si>
    <t xml:space="preserve">   11. Nguån vèn ®Çu t­ x©y dùng c¬ b¶n                                                             </t>
  </si>
  <si>
    <t xml:space="preserve">   12. Quü hç trî s¾p xÕp doanh nghiÖp                                                              </t>
  </si>
  <si>
    <t xml:space="preserve">  II. Nguån kinh phÝ, quü kh¸c                                                                      </t>
  </si>
  <si>
    <t xml:space="preserve">   1. Quü khen th­ëng, phóc lîi                                                                     </t>
  </si>
  <si>
    <t xml:space="preserve">   2. Nguån kinh phÝ                                                                                </t>
  </si>
  <si>
    <t xml:space="preserve">   3. Nguån kinh phÝ ®· h×nh thµnh TSC§                                                             </t>
  </si>
  <si>
    <t>V.23</t>
  </si>
  <si>
    <t xml:space="preserve">          Tæng céng nguån vèn                                                                       </t>
  </si>
  <si>
    <t xml:space="preserve">C¸c chØ tiªu ngoµi b¶ng c©n ®èi kÕ to¸n                                                             </t>
  </si>
  <si>
    <t xml:space="preserve">    1. Tµi s¶n thuª ngoµi                                                                           </t>
  </si>
  <si>
    <t xml:space="preserve">    2. VËt t­ hµng ho¸ nhËn gi÷ hé, nhËn gia c«ng                                                   </t>
  </si>
  <si>
    <t xml:space="preserve">    3. Hµng ho¸ nhËn b¸n hé, nhËn ký göi                                                            </t>
  </si>
  <si>
    <t xml:space="preserve">    4. Nî khã ®ßi ®· xö lý                                                                          </t>
  </si>
  <si>
    <t xml:space="preserve">    6. Dù to¸n chi sù nghiÖp, dù ¸n                                                                 </t>
  </si>
  <si>
    <t>chØ tiªu</t>
  </si>
  <si>
    <t xml:space="preserve">    5. Ngo¹i tÖ c¸c lo¹i (USD)                                                                           </t>
  </si>
  <si>
    <t>tµi s¶n</t>
  </si>
  <si>
    <t>nguån vèn</t>
  </si>
  <si>
    <t>Luỹ kÕ tõ ®Çu n¨m
 ®Õn cuèi quý nµy</t>
  </si>
  <si>
    <t>N¨m nay</t>
  </si>
  <si>
    <t>N¨m tr­íc</t>
  </si>
  <si>
    <t>§Þa chØ: Sè 3 ®­êng Hµ Néi - QuËn Hång Bµng- TP H¶i Phßng</t>
  </si>
  <si>
    <t>Tel: 031 3821832            Fax: 031 3540272</t>
  </si>
  <si>
    <t>b¸o c¸o tµi chÝnh</t>
  </si>
  <si>
    <t>MÉu sè B02-DN</t>
  </si>
  <si>
    <t>MÉu sè B01-DN</t>
  </si>
  <si>
    <t>MÉu sè B03-DN</t>
  </si>
  <si>
    <t xml:space="preserve">   3. ThuÕ vµ c¸c kho¶n ph¶i thu Nhµ n­íc                                                                     </t>
  </si>
  <si>
    <t xml:space="preserve">   2. ThuÕ GTGT ®­îc khÊu trõ                                                                       </t>
  </si>
  <si>
    <t>TỔNG CÔNG TY CN XI MĂNG VIỆT NAM</t>
  </si>
  <si>
    <t>CỘNG HOÀ XÃ HỘI CHỦ NGHĨA VIỆT NAM</t>
  </si>
  <si>
    <t>CÔNG TY CP VICEM BAO BÌ HẢI PHÒNG</t>
  </si>
  <si>
    <t>Độc lập - Tự do - Hạnh phúc</t>
  </si>
  <si>
    <t>Số :       /HPVC-KTTC</t>
  </si>
  <si>
    <t>V/v: Công bố thông tin.</t>
  </si>
  <si>
    <t>Kính gửi :</t>
  </si>
  <si>
    <t>UỶ BAN CHỨNG KHOÁN NHÀ NƯỚC</t>
  </si>
  <si>
    <t>SỞ GIAO DỊCH CHỨNG KHOÁN HÀ NỘI</t>
  </si>
  <si>
    <t xml:space="preserve"> 1- Tên công ty: CÔNG TY CỔ PHẦN VICEM BAO BÌ HẢI PHÒNG</t>
  </si>
  <si>
    <t xml:space="preserve"> 2- Mã chứng khoán: BXH</t>
  </si>
  <si>
    <t xml:space="preserve"> 3- Địa chỉ trụ sở chính: Số 3 đường Hà Nội - Phường Sở Dầu - Quận Hồng Bàng - Thành phố Hải Phòng</t>
  </si>
  <si>
    <t xml:space="preserve"> 5- Người thực hiện công bố thông tin: HOÀNG KIM YẾN</t>
  </si>
  <si>
    <t xml:space="preserve"> 6- Nội dung công bố thông tin:</t>
  </si>
  <si>
    <r>
      <t xml:space="preserve"> 7- Địa chỉ website đăng tải toàn bộ báo cáo tài chính: </t>
    </r>
    <r>
      <rPr>
        <b/>
        <sz val="12"/>
        <rFont val="Times New Roman"/>
        <family val="1"/>
      </rPr>
      <t>www.hcpc.vn</t>
    </r>
  </si>
  <si>
    <t xml:space="preserve">   Chúng tôi xin cam kết các thông tin công bố trên đây là đúng sự thật và hoàn toàn chịu trách nhiệm trước pháp luật về nội dung công bố thông tin công bố.</t>
  </si>
  <si>
    <t>Trân trọng báo cáo.</t>
  </si>
  <si>
    <t>NGƯỜI THỰC HIỆN CÔNG BỐ THÔNG TIN</t>
  </si>
  <si>
    <t>Nơi gửi :</t>
  </si>
  <si>
    <t xml:space="preserve"> - Như kính gửi</t>
  </si>
  <si>
    <t xml:space="preserve"> - Lưu VT.</t>
  </si>
  <si>
    <t>HOÀNG KIM YẾN</t>
  </si>
  <si>
    <t>Số :              /HPVC-KTTC</t>
  </si>
  <si>
    <t>BẢN GIẢI TRÌNH</t>
  </si>
  <si>
    <t xml:space="preserve"> - Căn cứ Thông tư số 09/2010/TT-BTC ngày 15/01/2010 của Bộ tài chính hướng dẫn về việc công bố thông tin trên thị trường chứng khoán.</t>
  </si>
  <si>
    <t xml:space="preserve">           Số liệu cụ thể qua một số chỉ tiêu chính như sau:</t>
  </si>
  <si>
    <t>TT</t>
  </si>
  <si>
    <t>Chỉ tiêu</t>
  </si>
  <si>
    <t>ĐVT</t>
  </si>
  <si>
    <t>Tỷ lệ %</t>
  </si>
  <si>
    <t>Sản lượng vỏ bao tiêu thụ</t>
  </si>
  <si>
    <t>vỏ bao</t>
  </si>
  <si>
    <t>Tổng doanh thu và thu nhập</t>
  </si>
  <si>
    <t>đồng</t>
  </si>
  <si>
    <t>Tổng chi phí</t>
  </si>
  <si>
    <t>Lợi nhuận trước thuế</t>
  </si>
  <si>
    <t>Giá bán bình quân</t>
  </si>
  <si>
    <t>đồng/vỏ</t>
  </si>
  <si>
    <t>Trân trọng giải trình.</t>
  </si>
  <si>
    <t>CÔNG TY CỔ PHẦN VICEM BAO BÌ HẢI PHÒNG</t>
  </si>
  <si>
    <t xml:space="preserve">  C«ng ty cæ phÇn vicem bao b× H¶i Phßng</t>
  </si>
  <si>
    <t xml:space="preserve">  C«ng ty cæ phÇn Vicem bao b× H¶i Phßng</t>
  </si>
  <si>
    <t>Ng­êi lËp biÓu</t>
  </si>
  <si>
    <t>Hµ Thuý Mai</t>
  </si>
  <si>
    <t>Hoµng Kim Yªn</t>
  </si>
  <si>
    <t>Ng­êi lËp  biÓu</t>
  </si>
  <si>
    <t xml:space="preserve"> kÕ to¸n tr­ëng</t>
  </si>
  <si>
    <t xml:space="preserve">   Hoµng Kim YÕn</t>
  </si>
  <si>
    <t xml:space="preserve">    Hµ Thuý Mai</t>
  </si>
  <si>
    <t>Quý 3</t>
  </si>
  <si>
    <t>Quý 3 n¨m tµi chÝnh 2013</t>
  </si>
  <si>
    <t>B¸o c¸o kÕt qu¶ ho¹t ®éng s¶n xuÊt kinh doanh - quý iii/2013</t>
  </si>
  <si>
    <t xml:space="preserve">Quý 3 n¨m tµi chÝnh 2013 </t>
  </si>
  <si>
    <t>T¹i ngµy 30 th¸ng 09 n¨m 2013</t>
  </si>
  <si>
    <t>Hải Phòng, ngày      tháng      năm 2013</t>
  </si>
  <si>
    <t>Nguyên nhân lợi nhuận quý 3/2013 chênh lệch so quý 3/2012</t>
  </si>
  <si>
    <t>Quý 3/2013</t>
  </si>
  <si>
    <t>Quý 3/2012</t>
  </si>
  <si>
    <t>LËp ngµy  17  th¸ng  10 n¨m 2013</t>
  </si>
  <si>
    <t>LËp ngµy  17  th¸ng  10  n¨m 2013</t>
  </si>
  <si>
    <t xml:space="preserve"> - Căn cứ kết quả hoạt động kinh doanh kỳ báo cáo quý 3/2013 và quý 3/2012 thì lợi nhuận trước thuế quý 3/2013 tăng so với lợi nhuận quý 3/2012.</t>
  </si>
  <si>
    <t>Công ty cổ phần Vicem bao bì Hải Phòng giải trình nguyên nhân tăng lợi nhuận như sau :</t>
  </si>
  <si>
    <t>Báo cáo tài chính quý 3 năm 2013 của Công ty cổ phần Vicem bao bì Hải Phòng được lập ngày 17 tháng 10 năm 2013 bao gồm:</t>
  </si>
  <si>
    <t>Hải Phòng, ngày 17 tháng 10 năm 2013</t>
  </si>
  <si>
    <t xml:space="preserve"> 4- Điên thoại: 031 3821832                  Fax: 031 3540272</t>
  </si>
  <si>
    <t>Bảng CĐKT, Báo cáo KQKD, Báo cáo LCTT, Thuyết minh BCTC và văn bản số            /HPVC- KTTC ngày  17  tháng  10 năm 2013 giải trình chênh lệch tăng lợi nhuận sau thuế so với cùng kỳ năm trước.</t>
  </si>
  <si>
    <t xml:space="preserve">L­u chuyÓn tiÒn tÖ </t>
  </si>
  <si>
    <t xml:space="preserve">Lợi nhuận quý 3/2013 tăng nguyên nhân chính: Sản lượng tiêu thụ tăng dẫn đến doanh thu tăng 18,37% (7.065.301.089 đồng). Bên cạnh đó tốc độ tăng của chi phí thấp hơn tốc độ tăng của doanh thu nên lợi nhuận cũng tăng thêm.
</t>
  </si>
</sst>
</file>

<file path=xl/styles.xml><?xml version="1.0" encoding="utf-8"?>
<styleSheet xmlns="http://schemas.openxmlformats.org/spreadsheetml/2006/main">
  <numFmts count="3">
    <numFmt numFmtId="41" formatCode="_(* #,##0_);_(* \(#,##0\);_(* &quot;-&quot;_);_(@_)"/>
    <numFmt numFmtId="43" formatCode="_(* #,##0.00_);_(* \(#,##0.00\);_(* &quot;-&quot;??_);_(@_)"/>
    <numFmt numFmtId="164" formatCode="_(* #,##0_);_(* \(#,##0\);_(* &quot;-&quot;??_);_(@_)"/>
  </numFmts>
  <fonts count="44">
    <font>
      <sz val="12"/>
      <name val=".VnTime"/>
    </font>
    <font>
      <sz val="12"/>
      <name val=".VnTime"/>
    </font>
    <font>
      <sz val="10"/>
      <name val=".VnTime"/>
    </font>
    <font>
      <b/>
      <sz val="10"/>
      <name val=".VnTime"/>
    </font>
    <font>
      <sz val="16"/>
      <name val=".VnHelvetInsH"/>
      <family val="2"/>
    </font>
    <font>
      <sz val="8"/>
      <name val=".VnTime"/>
    </font>
    <font>
      <sz val="12"/>
      <name val=".VnTimeH"/>
      <family val="2"/>
    </font>
    <font>
      <b/>
      <sz val="11"/>
      <name val=".VnTime"/>
      <family val="2"/>
    </font>
    <font>
      <i/>
      <sz val="11"/>
      <name val=".VnTime"/>
      <family val="2"/>
    </font>
    <font>
      <b/>
      <i/>
      <sz val="10"/>
      <name val=".VnTime"/>
      <family val="2"/>
    </font>
    <font>
      <b/>
      <sz val="9"/>
      <name val=".VnTime"/>
    </font>
    <font>
      <b/>
      <sz val="10"/>
      <name val=".VnTime"/>
      <family val="2"/>
    </font>
    <font>
      <b/>
      <sz val="12"/>
      <name val=".VnTime"/>
      <family val="2"/>
    </font>
    <font>
      <i/>
      <sz val="12"/>
      <name val=".VnTime"/>
      <family val="2"/>
    </font>
    <font>
      <b/>
      <sz val="10"/>
      <name val=".VnTimeH"/>
      <family val="2"/>
    </font>
    <font>
      <sz val="10"/>
      <name val=".VnArialH"/>
      <family val="2"/>
    </font>
    <font>
      <b/>
      <sz val="10"/>
      <name val=".VnArialH"/>
      <family val="2"/>
    </font>
    <font>
      <b/>
      <u/>
      <sz val="10"/>
      <name val=".VnArialH"/>
      <family val="2"/>
    </font>
    <font>
      <b/>
      <sz val="10"/>
      <name val=".VnArial"/>
      <family val="2"/>
    </font>
    <font>
      <sz val="12"/>
      <name val=".VnTime"/>
    </font>
    <font>
      <sz val="10"/>
      <name val="Times New Roman"/>
      <family val="1"/>
    </font>
    <font>
      <u/>
      <sz val="10"/>
      <name val="Times New Roman"/>
      <family val="1"/>
    </font>
    <font>
      <u/>
      <sz val="12"/>
      <name val=".VnTime"/>
    </font>
    <font>
      <u/>
      <sz val="12"/>
      <name val="Times New Roman"/>
      <family val="1"/>
    </font>
    <font>
      <b/>
      <u/>
      <sz val="12"/>
      <name val=".VnTime"/>
      <family val="2"/>
    </font>
    <font>
      <sz val="12"/>
      <name val="Times New Roman"/>
      <family val="1"/>
    </font>
    <font>
      <i/>
      <sz val="12"/>
      <name val="Times New Roman"/>
      <family val="1"/>
    </font>
    <font>
      <b/>
      <i/>
      <u/>
      <sz val="16"/>
      <name val="Times New Roman"/>
      <family val="1"/>
    </font>
    <font>
      <b/>
      <sz val="12"/>
      <name val="Times New Roman"/>
      <family val="1"/>
    </font>
    <font>
      <sz val="11"/>
      <name val="Times New Roman"/>
      <family val="1"/>
    </font>
    <font>
      <u/>
      <sz val="10"/>
      <name val=".VnTime"/>
    </font>
    <font>
      <b/>
      <sz val="16"/>
      <name val="Times New Roman"/>
      <family val="1"/>
    </font>
    <font>
      <b/>
      <sz val="16"/>
      <name val=".VnTimeH"/>
      <family val="2"/>
    </font>
    <font>
      <sz val="14"/>
      <name val="Times New Roman"/>
      <family val="1"/>
    </font>
    <font>
      <b/>
      <sz val="14"/>
      <name val=".VnTime"/>
      <family val="2"/>
    </font>
    <font>
      <sz val="11"/>
      <name val=".VnTime"/>
    </font>
    <font>
      <sz val="14"/>
      <name val=".VnTime"/>
    </font>
    <font>
      <b/>
      <i/>
      <sz val="12"/>
      <name val="Times New Roman"/>
      <family val="1"/>
    </font>
    <font>
      <b/>
      <i/>
      <sz val="12"/>
      <name val=".VnTime"/>
      <family val="2"/>
    </font>
    <font>
      <b/>
      <sz val="11"/>
      <name val="Times New Roman"/>
      <family val="1"/>
    </font>
    <font>
      <b/>
      <sz val="9"/>
      <name val=".VnTimeH"/>
      <family val="2"/>
    </font>
    <font>
      <sz val="10"/>
      <name val=".VnTime"/>
      <family val="2"/>
    </font>
    <font>
      <b/>
      <sz val="12"/>
      <name val=".VnTimeH"/>
      <family val="2"/>
    </font>
    <font>
      <sz val="12"/>
      <color theme="0"/>
      <name val=".VnTime"/>
      <family val="2"/>
    </font>
  </fonts>
  <fills count="3">
    <fill>
      <patternFill patternType="none"/>
    </fill>
    <fill>
      <patternFill patternType="gray125"/>
    </fill>
    <fill>
      <patternFill patternType="solid">
        <fgColor indexed="42"/>
        <bgColor indexed="64"/>
      </patternFill>
    </fill>
  </fills>
  <borders count="27">
    <border>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0" fontId="36" fillId="0" borderId="0"/>
  </cellStyleXfs>
  <cellXfs count="174">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0" borderId="3" xfId="0" applyFont="1" applyBorder="1" applyAlignment="1">
      <alignment horizontal="left"/>
    </xf>
    <xf numFmtId="0" fontId="2" fillId="0" borderId="3" xfId="0" applyFont="1" applyBorder="1" applyAlignment="1">
      <alignment horizontal="left"/>
    </xf>
    <xf numFmtId="0" fontId="0" fillId="0" borderId="0" xfId="0" applyAlignment="1">
      <alignment horizontal="center"/>
    </xf>
    <xf numFmtId="3" fontId="2" fillId="2" borderId="2"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3" fontId="3" fillId="0" borderId="5" xfId="0" applyNumberFormat="1" applyFont="1" applyBorder="1" applyAlignment="1">
      <alignment horizontal="right"/>
    </xf>
    <xf numFmtId="3" fontId="2" fillId="0" borderId="5" xfId="0" applyNumberFormat="1" applyFont="1" applyBorder="1" applyAlignment="1">
      <alignment horizontal="right"/>
    </xf>
    <xf numFmtId="3" fontId="0" fillId="0" borderId="0" xfId="0" applyNumberFormat="1"/>
    <xf numFmtId="0" fontId="7" fillId="0" borderId="0" xfId="0" applyFont="1"/>
    <xf numFmtId="0" fontId="2" fillId="0" borderId="5" xfId="0" applyFont="1" applyBorder="1" applyAlignment="1">
      <alignment horizontal="center"/>
    </xf>
    <xf numFmtId="0" fontId="2" fillId="0" borderId="6" xfId="0" applyFont="1" applyBorder="1" applyAlignment="1">
      <alignment horizontal="center"/>
    </xf>
    <xf numFmtId="41" fontId="0" fillId="0" borderId="0" xfId="0" applyNumberFormat="1"/>
    <xf numFmtId="0" fontId="2" fillId="2" borderId="7" xfId="0" applyFont="1" applyFill="1" applyBorder="1" applyAlignment="1">
      <alignment horizontal="center" vertical="center"/>
    </xf>
    <xf numFmtId="0" fontId="10" fillId="0" borderId="3" xfId="0" applyFont="1" applyBorder="1" applyAlignment="1">
      <alignment horizontal="left"/>
    </xf>
    <xf numFmtId="0" fontId="10" fillId="0" borderId="8" xfId="0" applyFont="1" applyBorder="1" applyAlignment="1">
      <alignment horizontal="left"/>
    </xf>
    <xf numFmtId="0" fontId="2" fillId="0" borderId="8" xfId="0" applyFont="1" applyBorder="1" applyAlignment="1">
      <alignment horizontal="left"/>
    </xf>
    <xf numFmtId="0" fontId="3" fillId="0" borderId="5" xfId="0" applyFont="1" applyBorder="1" applyAlignment="1">
      <alignment horizontal="center"/>
    </xf>
    <xf numFmtId="0" fontId="2" fillId="2" borderId="7" xfId="0" applyFont="1" applyFill="1" applyBorder="1" applyAlignment="1">
      <alignment horizontal="center" vertical="center" wrapText="1"/>
    </xf>
    <xf numFmtId="0" fontId="6" fillId="2" borderId="9" xfId="0" applyFont="1" applyFill="1" applyBorder="1" applyAlignment="1">
      <alignment horizontal="center"/>
    </xf>
    <xf numFmtId="3" fontId="2" fillId="2" borderId="7" xfId="0" applyNumberFormat="1" applyFont="1" applyFill="1" applyBorder="1" applyAlignment="1">
      <alignment horizontal="center" vertical="center"/>
    </xf>
    <xf numFmtId="3" fontId="2" fillId="2" borderId="10" xfId="0" applyNumberFormat="1" applyFont="1" applyFill="1" applyBorder="1" applyAlignment="1">
      <alignment horizontal="center" vertical="center"/>
    </xf>
    <xf numFmtId="0" fontId="12" fillId="0" borderId="0" xfId="0" applyFont="1"/>
    <xf numFmtId="0" fontId="2" fillId="2" borderId="11" xfId="0" applyFont="1" applyFill="1" applyBorder="1" applyAlignment="1">
      <alignment horizontal="center" vertical="center"/>
    </xf>
    <xf numFmtId="3" fontId="2" fillId="2" borderId="11"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0" fontId="14" fillId="2" borderId="13" xfId="0" applyFont="1" applyFill="1" applyBorder="1" applyAlignment="1">
      <alignment horizontal="center" vertical="center"/>
    </xf>
    <xf numFmtId="0" fontId="3" fillId="0" borderId="14" xfId="0" applyFont="1" applyBorder="1" applyAlignment="1">
      <alignment horizontal="left"/>
    </xf>
    <xf numFmtId="0" fontId="3" fillId="0" borderId="15" xfId="0" applyFont="1" applyBorder="1" applyAlignment="1">
      <alignment horizontal="center"/>
    </xf>
    <xf numFmtId="0" fontId="2" fillId="0" borderId="15" xfId="0" applyFont="1" applyBorder="1" applyAlignment="1">
      <alignment horizontal="center"/>
    </xf>
    <xf numFmtId="0" fontId="3" fillId="0" borderId="16" xfId="0" applyFont="1" applyBorder="1" applyAlignment="1">
      <alignment horizontal="left"/>
    </xf>
    <xf numFmtId="0" fontId="3" fillId="0" borderId="17" xfId="0" applyFont="1" applyBorder="1" applyAlignment="1">
      <alignment horizontal="center"/>
    </xf>
    <xf numFmtId="0" fontId="2" fillId="0" borderId="17" xfId="0" applyFont="1" applyBorder="1" applyAlignment="1">
      <alignment horizontal="center"/>
    </xf>
    <xf numFmtId="0" fontId="2" fillId="0" borderId="14" xfId="0" applyFont="1" applyBorder="1" applyAlignment="1">
      <alignment horizontal="left"/>
    </xf>
    <xf numFmtId="0" fontId="2" fillId="0" borderId="13" xfId="0" applyFont="1" applyBorder="1" applyAlignment="1">
      <alignment horizontal="left"/>
    </xf>
    <xf numFmtId="0" fontId="2" fillId="0" borderId="11" xfId="0" applyFont="1" applyBorder="1" applyAlignment="1">
      <alignment horizontal="center"/>
    </xf>
    <xf numFmtId="0" fontId="3" fillId="0" borderId="13" xfId="0" applyFont="1" applyBorder="1" applyAlignment="1">
      <alignment horizontal="left"/>
    </xf>
    <xf numFmtId="0" fontId="0" fillId="0" borderId="11" xfId="0" applyBorder="1" applyAlignment="1">
      <alignment horizontal="center"/>
    </xf>
    <xf numFmtId="0" fontId="15" fillId="0" borderId="0" xfId="0" applyFont="1" applyAlignment="1"/>
    <xf numFmtId="0" fontId="16" fillId="0" borderId="0" xfId="0" applyFont="1" applyAlignment="1"/>
    <xf numFmtId="0" fontId="17" fillId="0" borderId="0" xfId="0" applyFont="1" applyAlignment="1"/>
    <xf numFmtId="0" fontId="18" fillId="0" borderId="0" xfId="0" applyFont="1" applyAlignment="1"/>
    <xf numFmtId="0" fontId="2" fillId="0" borderId="0" xfId="0" applyFont="1" applyBorder="1" applyAlignment="1">
      <alignment horizontal="left"/>
    </xf>
    <xf numFmtId="0" fontId="2" fillId="0" borderId="0" xfId="0" applyFont="1" applyBorder="1" applyAlignment="1">
      <alignment horizontal="center"/>
    </xf>
    <xf numFmtId="3" fontId="2" fillId="0" borderId="0" xfId="0" applyNumberFormat="1" applyFont="1" applyBorder="1" applyAlignment="1">
      <alignment horizontal="right"/>
    </xf>
    <xf numFmtId="41" fontId="13" fillId="0" borderId="0" xfId="0" applyNumberFormat="1" applyFont="1" applyAlignment="1"/>
    <xf numFmtId="41" fontId="3" fillId="0" borderId="5" xfId="0" applyNumberFormat="1" applyFont="1" applyBorder="1" applyAlignment="1">
      <alignment horizontal="right"/>
    </xf>
    <xf numFmtId="41" fontId="3" fillId="0" borderId="18" xfId="0" applyNumberFormat="1" applyFont="1" applyBorder="1" applyAlignment="1">
      <alignment horizontal="right"/>
    </xf>
    <xf numFmtId="41" fontId="2" fillId="0" borderId="5" xfId="0" applyNumberFormat="1" applyFont="1" applyBorder="1" applyAlignment="1">
      <alignment horizontal="right"/>
    </xf>
    <xf numFmtId="41" fontId="2" fillId="0" borderId="18" xfId="0" applyNumberFormat="1" applyFont="1" applyBorder="1" applyAlignment="1">
      <alignment horizontal="right"/>
    </xf>
    <xf numFmtId="41" fontId="3" fillId="0" borderId="19" xfId="0" applyNumberFormat="1" applyFont="1" applyBorder="1" applyAlignment="1">
      <alignment horizontal="right"/>
    </xf>
    <xf numFmtId="41" fontId="11" fillId="0" borderId="5" xfId="0" applyNumberFormat="1" applyFont="1" applyBorder="1" applyAlignment="1">
      <alignment horizontal="right"/>
    </xf>
    <xf numFmtId="41" fontId="2" fillId="0" borderId="20" xfId="0" applyNumberFormat="1" applyFont="1" applyBorder="1" applyAlignment="1">
      <alignment horizontal="right"/>
    </xf>
    <xf numFmtId="41" fontId="3" fillId="0" borderId="21" xfId="0" applyNumberFormat="1" applyFont="1" applyBorder="1" applyAlignment="1">
      <alignment horizontal="right"/>
    </xf>
    <xf numFmtId="41" fontId="3" fillId="0" borderId="12" xfId="0" applyNumberFormat="1" applyFont="1" applyBorder="1" applyAlignment="1">
      <alignment horizontal="right"/>
    </xf>
    <xf numFmtId="41" fontId="3" fillId="0" borderId="20" xfId="0" applyNumberFormat="1" applyFont="1" applyBorder="1" applyAlignment="1">
      <alignment horizontal="right"/>
    </xf>
    <xf numFmtId="41" fontId="2" fillId="0" borderId="12" xfId="0" applyNumberFormat="1" applyFont="1" applyBorder="1" applyAlignment="1">
      <alignment horizontal="right"/>
    </xf>
    <xf numFmtId="41" fontId="3" fillId="0" borderId="11" xfId="0" applyNumberFormat="1" applyFont="1" applyBorder="1" applyAlignment="1">
      <alignment horizontal="right"/>
    </xf>
    <xf numFmtId="41" fontId="2" fillId="0" borderId="19" xfId="0" applyNumberFormat="1" applyFont="1" applyBorder="1" applyAlignment="1">
      <alignment horizontal="right"/>
    </xf>
    <xf numFmtId="41" fontId="2" fillId="0" borderId="6" xfId="0" applyNumberFormat="1" applyFont="1" applyBorder="1" applyAlignment="1">
      <alignment horizontal="right"/>
    </xf>
    <xf numFmtId="3" fontId="20" fillId="0" borderId="0" xfId="0" applyNumberFormat="1" applyFont="1"/>
    <xf numFmtId="3" fontId="21" fillId="0" borderId="0" xfId="0" applyNumberFormat="1" applyFont="1"/>
    <xf numFmtId="3" fontId="22" fillId="0" borderId="0" xfId="0" applyNumberFormat="1" applyFont="1"/>
    <xf numFmtId="3" fontId="25" fillId="0" borderId="0" xfId="0" applyNumberFormat="1" applyFont="1" applyFill="1"/>
    <xf numFmtId="3" fontId="26" fillId="0" borderId="0" xfId="0" applyNumberFormat="1" applyFont="1" applyAlignment="1">
      <alignment horizontal="right"/>
    </xf>
    <xf numFmtId="3" fontId="26" fillId="0" borderId="0" xfId="0" applyNumberFormat="1" applyFont="1"/>
    <xf numFmtId="3" fontId="27" fillId="0" borderId="0" xfId="0" applyNumberFormat="1" applyFont="1" applyAlignment="1">
      <alignment horizontal="center"/>
    </xf>
    <xf numFmtId="3" fontId="25" fillId="0" borderId="0" xfId="0" applyNumberFormat="1" applyFont="1" applyAlignment="1">
      <alignment horizontal="left"/>
    </xf>
    <xf numFmtId="3" fontId="25" fillId="0" borderId="0" xfId="0" applyNumberFormat="1" applyFont="1" applyAlignment="1">
      <alignment horizontal="center"/>
    </xf>
    <xf numFmtId="3" fontId="29" fillId="0" borderId="0" xfId="0" applyNumberFormat="1" applyFont="1" applyAlignment="1">
      <alignment horizontal="center"/>
    </xf>
    <xf numFmtId="3" fontId="13" fillId="0" borderId="0" xfId="0" applyNumberFormat="1" applyFont="1" applyAlignment="1">
      <alignment horizontal="center"/>
    </xf>
    <xf numFmtId="3" fontId="30" fillId="0" borderId="0" xfId="0" applyNumberFormat="1" applyFont="1"/>
    <xf numFmtId="3" fontId="23" fillId="0" borderId="0" xfId="0" applyNumberFormat="1" applyFont="1" applyFill="1"/>
    <xf numFmtId="3" fontId="25" fillId="0" borderId="0" xfId="0" applyNumberFormat="1" applyFont="1"/>
    <xf numFmtId="3" fontId="25" fillId="0" borderId="22" xfId="0" applyNumberFormat="1" applyFont="1" applyBorder="1" applyAlignment="1">
      <alignment horizontal="center"/>
    </xf>
    <xf numFmtId="3" fontId="0" fillId="0" borderId="0" xfId="0" applyNumberFormat="1" applyAlignment="1">
      <alignment horizontal="center"/>
    </xf>
    <xf numFmtId="3" fontId="0" fillId="0" borderId="11" xfId="0" applyNumberFormat="1" applyBorder="1" applyAlignment="1">
      <alignment horizontal="center"/>
    </xf>
    <xf numFmtId="3" fontId="25" fillId="0" borderId="11" xfId="0" applyNumberFormat="1" applyFont="1" applyBorder="1"/>
    <xf numFmtId="3" fontId="25" fillId="0" borderId="11" xfId="0" applyNumberFormat="1" applyFont="1" applyBorder="1" applyAlignment="1">
      <alignment horizontal="center"/>
    </xf>
    <xf numFmtId="3" fontId="0" fillId="0" borderId="11" xfId="0" applyNumberFormat="1" applyBorder="1"/>
    <xf numFmtId="4" fontId="0" fillId="0" borderId="5" xfId="0" applyNumberFormat="1" applyBorder="1" applyAlignment="1">
      <alignment horizontal="center"/>
    </xf>
    <xf numFmtId="4" fontId="0" fillId="0" borderId="0" xfId="0" applyNumberFormat="1"/>
    <xf numFmtId="3" fontId="0" fillId="0" borderId="5" xfId="0" applyNumberFormat="1" applyBorder="1" applyAlignment="1">
      <alignment horizontal="center"/>
    </xf>
    <xf numFmtId="3" fontId="25" fillId="0" borderId="5" xfId="0" applyNumberFormat="1" applyFont="1" applyBorder="1"/>
    <xf numFmtId="3" fontId="25" fillId="0" borderId="5" xfId="0" applyNumberFormat="1" applyFont="1" applyBorder="1" applyAlignment="1">
      <alignment horizontal="center"/>
    </xf>
    <xf numFmtId="3" fontId="0" fillId="0" borderId="5" xfId="0" applyNumberFormat="1" applyBorder="1"/>
    <xf numFmtId="3" fontId="35" fillId="0" borderId="5" xfId="2" quotePrefix="1" applyNumberFormat="1" applyFont="1" applyFill="1" applyBorder="1" applyAlignment="1">
      <alignment horizontal="right"/>
    </xf>
    <xf numFmtId="3" fontId="0" fillId="0" borderId="23" xfId="0" applyNumberFormat="1" applyBorder="1" applyAlignment="1">
      <alignment horizontal="center"/>
    </xf>
    <xf numFmtId="3" fontId="25" fillId="0" borderId="23" xfId="0" applyNumberFormat="1" applyFont="1" applyBorder="1"/>
    <xf numFmtId="3" fontId="25" fillId="0" borderId="23" xfId="0" applyNumberFormat="1" applyFont="1" applyBorder="1" applyAlignment="1">
      <alignment horizontal="center"/>
    </xf>
    <xf numFmtId="3" fontId="35" fillId="0" borderId="23" xfId="2" applyNumberFormat="1" applyFont="1" applyFill="1" applyBorder="1" applyAlignment="1">
      <alignment horizontal="right"/>
    </xf>
    <xf numFmtId="3" fontId="0" fillId="0" borderId="15" xfId="0" applyNumberFormat="1" applyBorder="1" applyAlignment="1">
      <alignment horizontal="center"/>
    </xf>
    <xf numFmtId="3" fontId="0" fillId="0" borderId="15" xfId="0" applyNumberFormat="1" applyBorder="1"/>
    <xf numFmtId="3" fontId="6" fillId="0" borderId="0" xfId="0" applyNumberFormat="1" applyFont="1" applyAlignment="1">
      <alignment horizontal="center"/>
    </xf>
    <xf numFmtId="3" fontId="19" fillId="0" borderId="0" xfId="0" applyNumberFormat="1" applyFont="1"/>
    <xf numFmtId="0" fontId="19" fillId="0" borderId="0" xfId="0" applyFont="1"/>
    <xf numFmtId="0" fontId="19" fillId="0" borderId="0" xfId="0" applyFont="1" applyAlignment="1">
      <alignment horizontal="center"/>
    </xf>
    <xf numFmtId="41" fontId="19" fillId="0" borderId="0" xfId="0" applyNumberFormat="1" applyFont="1"/>
    <xf numFmtId="3" fontId="7" fillId="2" borderId="22" xfId="0" applyNumberFormat="1" applyFont="1" applyFill="1" applyBorder="1" applyAlignment="1">
      <alignment horizontal="center" vertical="center"/>
    </xf>
    <xf numFmtId="0" fontId="2" fillId="2" borderId="22" xfId="0" applyFont="1" applyFill="1" applyBorder="1" applyAlignment="1">
      <alignment horizontal="center" vertical="center"/>
    </xf>
    <xf numFmtId="3" fontId="2" fillId="2" borderId="22" xfId="0" applyNumberFormat="1" applyFont="1" applyFill="1" applyBorder="1" applyAlignment="1">
      <alignment horizontal="center" vertical="center"/>
    </xf>
    <xf numFmtId="0" fontId="3" fillId="0" borderId="24" xfId="0" applyFont="1" applyBorder="1" applyAlignment="1">
      <alignment horizontal="left"/>
    </xf>
    <xf numFmtId="0" fontId="2" fillId="0" borderId="24" xfId="0" applyFont="1" applyBorder="1" applyAlignment="1">
      <alignment horizontal="center"/>
    </xf>
    <xf numFmtId="3" fontId="3" fillId="0" borderId="24" xfId="0" applyNumberFormat="1" applyFont="1" applyBorder="1" applyAlignment="1">
      <alignment horizontal="right"/>
    </xf>
    <xf numFmtId="0" fontId="3" fillId="0" borderId="5" xfId="0" applyFont="1" applyBorder="1" applyAlignment="1">
      <alignment horizontal="left"/>
    </xf>
    <xf numFmtId="0" fontId="2" fillId="0" borderId="5" xfId="0" applyFont="1" applyBorder="1" applyAlignment="1">
      <alignment horizontal="left"/>
    </xf>
    <xf numFmtId="0" fontId="3" fillId="0" borderId="15" xfId="0" applyFont="1" applyBorder="1" applyAlignment="1">
      <alignment horizontal="left"/>
    </xf>
    <xf numFmtId="3" fontId="3" fillId="0" borderId="15" xfId="0" applyNumberFormat="1" applyFont="1" applyBorder="1" applyAlignment="1">
      <alignment horizontal="right"/>
    </xf>
    <xf numFmtId="3" fontId="0" fillId="0" borderId="0" xfId="0" applyNumberFormat="1" applyAlignment="1">
      <alignment vertical="center"/>
    </xf>
    <xf numFmtId="3" fontId="39" fillId="0" borderId="0" xfId="0" applyNumberFormat="1" applyFont="1" applyAlignment="1">
      <alignment horizontal="center"/>
    </xf>
    <xf numFmtId="0" fontId="11" fillId="2" borderId="25" xfId="0" applyFont="1" applyFill="1" applyBorder="1" applyAlignment="1">
      <alignment horizontal="center" vertical="center"/>
    </xf>
    <xf numFmtId="0" fontId="11" fillId="2" borderId="25" xfId="0" applyFont="1" applyFill="1" applyBorder="1" applyAlignment="1">
      <alignment horizontal="center" vertical="center" wrapText="1"/>
    </xf>
    <xf numFmtId="3" fontId="7" fillId="2" borderId="25" xfId="0" applyNumberFormat="1" applyFont="1" applyFill="1" applyBorder="1" applyAlignment="1">
      <alignment horizontal="center" vertical="center"/>
    </xf>
    <xf numFmtId="0" fontId="2" fillId="2" borderId="25" xfId="0" applyFont="1" applyFill="1" applyBorder="1" applyAlignment="1">
      <alignment horizontal="center" vertical="center"/>
    </xf>
    <xf numFmtId="3" fontId="2" fillId="2" borderId="25" xfId="0" applyNumberFormat="1" applyFont="1" applyFill="1" applyBorder="1" applyAlignment="1">
      <alignment horizontal="center" vertical="center"/>
    </xf>
    <xf numFmtId="0" fontId="10" fillId="0" borderId="1" xfId="0" applyFont="1" applyBorder="1" applyAlignment="1">
      <alignment horizontal="left"/>
    </xf>
    <xf numFmtId="0" fontId="2" fillId="0" borderId="2" xfId="0" applyFont="1" applyBorder="1" applyAlignment="1">
      <alignment horizontal="center"/>
    </xf>
    <xf numFmtId="41" fontId="3" fillId="0" borderId="2" xfId="0" applyNumberFormat="1" applyFont="1" applyBorder="1" applyAlignment="1">
      <alignment horizontal="right"/>
    </xf>
    <xf numFmtId="41" fontId="3" fillId="0" borderId="4" xfId="0" applyNumberFormat="1" applyFont="1" applyBorder="1" applyAlignment="1">
      <alignment horizontal="right"/>
    </xf>
    <xf numFmtId="41" fontId="11" fillId="0" borderId="18" xfId="0" applyNumberFormat="1" applyFont="1" applyBorder="1" applyAlignment="1">
      <alignment horizontal="right"/>
    </xf>
    <xf numFmtId="41" fontId="3" fillId="0" borderId="6" xfId="0" applyNumberFormat="1" applyFont="1" applyBorder="1" applyAlignment="1">
      <alignment horizontal="right"/>
    </xf>
    <xf numFmtId="41" fontId="9" fillId="0" borderId="0" xfId="0" applyNumberFormat="1" applyFont="1" applyAlignment="1"/>
    <xf numFmtId="0" fontId="40" fillId="0" borderId="0" xfId="0" applyFont="1" applyFill="1" applyBorder="1" applyAlignment="1">
      <alignment horizontal="center"/>
    </xf>
    <xf numFmtId="0" fontId="40" fillId="0" borderId="0" xfId="0" applyFont="1" applyAlignment="1"/>
    <xf numFmtId="0" fontId="10" fillId="0" borderId="0" xfId="0" applyFont="1"/>
    <xf numFmtId="0" fontId="13" fillId="0" borderId="0" xfId="0" applyFont="1"/>
    <xf numFmtId="41" fontId="13" fillId="0" borderId="0" xfId="0" applyNumberFormat="1" applyFont="1"/>
    <xf numFmtId="0" fontId="14" fillId="0" borderId="0" xfId="0" applyFont="1" applyFill="1" applyBorder="1" applyAlignment="1">
      <alignment horizontal="left"/>
    </xf>
    <xf numFmtId="3" fontId="41" fillId="0" borderId="5" xfId="0" applyNumberFormat="1" applyFont="1" applyBorder="1" applyAlignment="1">
      <alignment horizontal="right"/>
    </xf>
    <xf numFmtId="0" fontId="6" fillId="0" borderId="0" xfId="0" applyFont="1" applyFill="1" applyBorder="1" applyAlignment="1"/>
    <xf numFmtId="0" fontId="6" fillId="0" borderId="0" xfId="0" applyFont="1" applyAlignment="1">
      <alignment horizontal="right"/>
    </xf>
    <xf numFmtId="0" fontId="13" fillId="0" borderId="0" xfId="0" applyFont="1" applyAlignment="1"/>
    <xf numFmtId="0" fontId="42" fillId="0" borderId="0" xfId="0" applyFont="1" applyAlignment="1"/>
    <xf numFmtId="41" fontId="41" fillId="0" borderId="18" xfId="0" applyNumberFormat="1" applyFont="1" applyBorder="1" applyAlignment="1">
      <alignment horizontal="right"/>
    </xf>
    <xf numFmtId="164" fontId="3" fillId="0" borderId="5" xfId="1" applyNumberFormat="1" applyFont="1" applyBorder="1" applyAlignment="1">
      <alignment horizontal="right"/>
    </xf>
    <xf numFmtId="164" fontId="3" fillId="0" borderId="15" xfId="1" applyNumberFormat="1" applyFont="1" applyBorder="1" applyAlignment="1">
      <alignment horizontal="right"/>
    </xf>
    <xf numFmtId="164" fontId="41" fillId="0" borderId="5" xfId="1" applyNumberFormat="1" applyFont="1" applyBorder="1" applyAlignment="1">
      <alignment horizontal="right"/>
    </xf>
    <xf numFmtId="4" fontId="0" fillId="0" borderId="11" xfId="0" applyNumberFormat="1" applyBorder="1"/>
    <xf numFmtId="164" fontId="43" fillId="0" borderId="0" xfId="0" applyNumberFormat="1" applyFont="1"/>
    <xf numFmtId="0" fontId="43" fillId="0" borderId="0" xfId="0" applyFont="1"/>
    <xf numFmtId="3" fontId="43" fillId="0" borderId="0" xfId="0" applyNumberFormat="1" applyFont="1"/>
    <xf numFmtId="3" fontId="20" fillId="0" borderId="0" xfId="0" applyNumberFormat="1" applyFont="1" applyAlignment="1">
      <alignment horizontal="center"/>
    </xf>
    <xf numFmtId="3" fontId="14" fillId="0" borderId="0" xfId="0" applyNumberFormat="1" applyFont="1" applyAlignment="1">
      <alignment horizontal="center"/>
    </xf>
    <xf numFmtId="3" fontId="23" fillId="0" borderId="0" xfId="0" applyNumberFormat="1" applyFont="1" applyAlignment="1">
      <alignment horizontal="center"/>
    </xf>
    <xf numFmtId="3" fontId="24" fillId="0" borderId="0" xfId="0" applyNumberFormat="1" applyFont="1" applyAlignment="1">
      <alignment horizontal="center"/>
    </xf>
    <xf numFmtId="3" fontId="25" fillId="0" borderId="0" xfId="0" applyNumberFormat="1" applyFont="1" applyAlignment="1">
      <alignment horizontal="justify" wrapText="1"/>
    </xf>
    <xf numFmtId="3" fontId="0" fillId="0" borderId="0" xfId="0" applyNumberFormat="1" applyAlignment="1">
      <alignment horizontal="justify" wrapText="1"/>
    </xf>
    <xf numFmtId="3" fontId="31" fillId="0" borderId="0" xfId="0" applyNumberFormat="1" applyFont="1" applyAlignment="1">
      <alignment horizontal="center"/>
    </xf>
    <xf numFmtId="3" fontId="32" fillId="0" borderId="0" xfId="0" applyNumberFormat="1" applyFont="1" applyAlignment="1">
      <alignment horizontal="center"/>
    </xf>
    <xf numFmtId="3" fontId="33" fillId="0" borderId="0" xfId="0" applyNumberFormat="1" applyFont="1" applyAlignment="1">
      <alignment horizontal="center"/>
    </xf>
    <xf numFmtId="3" fontId="34" fillId="0" borderId="0" xfId="0" applyNumberFormat="1" applyFont="1" applyAlignment="1">
      <alignment horizontal="center"/>
    </xf>
    <xf numFmtId="3" fontId="25" fillId="0" borderId="0" xfId="0" applyNumberFormat="1" applyFont="1" applyAlignment="1">
      <alignment horizontal="center"/>
    </xf>
    <xf numFmtId="3" fontId="0" fillId="0" borderId="0" xfId="0" applyNumberFormat="1" applyAlignment="1">
      <alignment horizontal="center"/>
    </xf>
    <xf numFmtId="3" fontId="37" fillId="0" borderId="0" xfId="0" applyNumberFormat="1" applyFont="1" applyAlignment="1">
      <alignment horizontal="center"/>
    </xf>
    <xf numFmtId="3" fontId="38" fillId="0" borderId="0" xfId="0" applyNumberFormat="1" applyFont="1" applyAlignment="1">
      <alignment horizontal="center"/>
    </xf>
    <xf numFmtId="0" fontId="25" fillId="0" borderId="0" xfId="0" applyNumberFormat="1" applyFont="1" applyAlignment="1">
      <alignment horizontal="left" wrapText="1"/>
    </xf>
    <xf numFmtId="0" fontId="0" fillId="0" borderId="0" xfId="0" applyNumberFormat="1" applyAlignment="1">
      <alignment horizontal="left" wrapText="1"/>
    </xf>
    <xf numFmtId="0" fontId="0" fillId="0" borderId="0" xfId="0" applyAlignment="1">
      <alignment horizontal="left"/>
    </xf>
    <xf numFmtId="0" fontId="40" fillId="0" borderId="0" xfId="0" applyFont="1" applyFill="1" applyBorder="1" applyAlignment="1">
      <alignment horizontal="left"/>
    </xf>
    <xf numFmtId="0" fontId="4" fillId="0" borderId="0" xfId="0" applyFont="1" applyAlignment="1">
      <alignment horizontal="center" vertical="center"/>
    </xf>
    <xf numFmtId="0" fontId="8" fillId="0" borderId="0" xfId="0" applyFont="1" applyAlignment="1">
      <alignment horizontal="center"/>
    </xf>
    <xf numFmtId="0" fontId="13" fillId="0" borderId="26" xfId="0" applyFont="1" applyBorder="1" applyAlignment="1">
      <alignment horizontal="center"/>
    </xf>
    <xf numFmtId="41" fontId="13" fillId="0" borderId="0" xfId="0" applyNumberFormat="1" applyFont="1" applyAlignment="1">
      <alignment horizontal="center"/>
    </xf>
    <xf numFmtId="3" fontId="7" fillId="2" borderId="22" xfId="0" applyNumberFormat="1" applyFont="1" applyFill="1" applyBorder="1" applyAlignment="1">
      <alignment horizontal="center" vertical="center"/>
    </xf>
    <xf numFmtId="3" fontId="7" fillId="2" borderId="22" xfId="0" applyNumberFormat="1" applyFont="1" applyFill="1" applyBorder="1" applyAlignment="1">
      <alignment horizontal="center" vertical="center" wrapText="1"/>
    </xf>
    <xf numFmtId="0" fontId="42" fillId="0" borderId="0" xfId="0" applyFont="1" applyFill="1" applyBorder="1" applyAlignment="1">
      <alignment horizontal="left"/>
    </xf>
    <xf numFmtId="0" fontId="13" fillId="0" borderId="0" xfId="0" applyFont="1" applyAlignment="1">
      <alignment horizontal="left"/>
    </xf>
    <xf numFmtId="0" fontId="7" fillId="2" borderId="22" xfId="0" applyFont="1" applyFill="1" applyBorder="1" applyAlignment="1">
      <alignment horizontal="center" vertical="center"/>
    </xf>
    <xf numFmtId="0" fontId="7" fillId="2" borderId="22" xfId="0" applyFont="1" applyFill="1" applyBorder="1" applyAlignment="1">
      <alignment horizontal="center" vertical="center" wrapText="1"/>
    </xf>
    <xf numFmtId="41" fontId="9" fillId="0" borderId="0" xfId="0" applyNumberFormat="1" applyFont="1" applyAlignment="1">
      <alignment horizontal="center"/>
    </xf>
    <xf numFmtId="3" fontId="7" fillId="2" borderId="25" xfId="0" applyNumberFormat="1" applyFont="1" applyFill="1" applyBorder="1" applyAlignment="1">
      <alignment horizontal="center" vertical="center" wrapText="1"/>
    </xf>
    <xf numFmtId="3" fontId="7" fillId="2" borderId="25" xfId="0" applyNumberFormat="1" applyFont="1" applyFill="1" applyBorder="1" applyAlignment="1">
      <alignment horizontal="center" vertical="center"/>
    </xf>
  </cellXfs>
  <cellStyles count="3">
    <cellStyle name="Comma" xfId="1" builtinId="3"/>
    <cellStyle name="Normal" xfId="0" builtinId="0"/>
    <cellStyle name="Normal_KQKD Q3.07"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F55"/>
  <sheetViews>
    <sheetView topLeftCell="A8" workbookViewId="0">
      <selection activeCell="F20" sqref="F20"/>
    </sheetView>
  </sheetViews>
  <sheetFormatPr defaultRowHeight="15"/>
  <cols>
    <col min="1" max="1" width="5.625" style="10" customWidth="1"/>
    <col min="2" max="2" width="25.875" style="10" customWidth="1"/>
    <col min="3" max="3" width="9" style="10"/>
    <col min="4" max="5" width="13.625" style="10" customWidth="1"/>
    <col min="6" max="6" width="15.625" style="10" customWidth="1"/>
    <col min="7" max="7" width="9" style="10"/>
    <col min="8" max="8" width="13.5" style="10" bestFit="1" customWidth="1"/>
    <col min="9" max="11" width="9" style="10"/>
    <col min="12" max="12" width="9.125" style="10" customWidth="1"/>
    <col min="13" max="16384" width="9" style="10"/>
  </cols>
  <sheetData>
    <row r="1" spans="1:6" ht="20.100000000000001" customHeight="1">
      <c r="A1" s="62" t="s">
        <v>197</v>
      </c>
      <c r="D1" s="143" t="s">
        <v>198</v>
      </c>
      <c r="E1" s="144"/>
      <c r="F1" s="144"/>
    </row>
    <row r="2" spans="1:6" ht="20.100000000000001" customHeight="1">
      <c r="A2" s="63" t="s">
        <v>199</v>
      </c>
      <c r="B2" s="64"/>
      <c r="D2" s="145" t="s">
        <v>200</v>
      </c>
      <c r="E2" s="146"/>
      <c r="F2" s="146"/>
    </row>
    <row r="3" spans="1:6" ht="20.100000000000001" customHeight="1">
      <c r="B3" s="65" t="s">
        <v>201</v>
      </c>
      <c r="F3" s="66" t="s">
        <v>260</v>
      </c>
    </row>
    <row r="4" spans="1:6" ht="20.100000000000001" customHeight="1">
      <c r="B4" s="67" t="s">
        <v>202</v>
      </c>
    </row>
    <row r="5" spans="1:6" ht="20.100000000000001" customHeight="1"/>
    <row r="6" spans="1:6" ht="20.100000000000001" customHeight="1">
      <c r="B6" s="68" t="s">
        <v>203</v>
      </c>
      <c r="C6" s="69" t="s">
        <v>204</v>
      </c>
    </row>
    <row r="7" spans="1:6" ht="20.100000000000001" customHeight="1">
      <c r="C7" s="69" t="s">
        <v>205</v>
      </c>
    </row>
    <row r="8" spans="1:6" ht="29.25" customHeight="1">
      <c r="B8" s="147" t="s">
        <v>206</v>
      </c>
      <c r="C8" s="148"/>
      <c r="D8" s="148"/>
      <c r="E8" s="148"/>
      <c r="F8" s="148"/>
    </row>
    <row r="9" spans="1:6" ht="29.25" customHeight="1">
      <c r="B9" s="147" t="s">
        <v>207</v>
      </c>
      <c r="C9" s="148"/>
      <c r="D9" s="148"/>
      <c r="E9" s="148"/>
      <c r="F9" s="148"/>
    </row>
    <row r="10" spans="1:6" ht="36.75" customHeight="1">
      <c r="B10" s="147" t="s">
        <v>208</v>
      </c>
      <c r="C10" s="148"/>
      <c r="D10" s="148"/>
      <c r="E10" s="148"/>
      <c r="F10" s="148"/>
    </row>
    <row r="11" spans="1:6" ht="29.25" customHeight="1">
      <c r="B11" s="147" t="s">
        <v>261</v>
      </c>
      <c r="C11" s="148"/>
      <c r="D11" s="148"/>
      <c r="E11" s="148"/>
      <c r="F11" s="148"/>
    </row>
    <row r="12" spans="1:6" ht="29.25" customHeight="1">
      <c r="B12" s="147" t="s">
        <v>209</v>
      </c>
      <c r="C12" s="148"/>
      <c r="D12" s="148"/>
      <c r="E12" s="148"/>
      <c r="F12" s="148"/>
    </row>
    <row r="13" spans="1:6" ht="29.25" customHeight="1">
      <c r="B13" s="147" t="s">
        <v>210</v>
      </c>
      <c r="C13" s="148"/>
      <c r="D13" s="148"/>
      <c r="E13" s="148"/>
      <c r="F13" s="148"/>
    </row>
    <row r="14" spans="1:6" ht="38.25" customHeight="1">
      <c r="B14" s="147" t="s">
        <v>259</v>
      </c>
      <c r="C14" s="148"/>
      <c r="D14" s="148"/>
      <c r="E14" s="148"/>
      <c r="F14" s="148"/>
    </row>
    <row r="15" spans="1:6" ht="50.25" customHeight="1">
      <c r="B15" s="147" t="s">
        <v>262</v>
      </c>
      <c r="C15" s="148"/>
      <c r="D15" s="148"/>
      <c r="E15" s="148"/>
      <c r="F15" s="148"/>
    </row>
    <row r="16" spans="1:6" ht="26.25" customHeight="1">
      <c r="B16" s="147" t="s">
        <v>211</v>
      </c>
      <c r="C16" s="148"/>
      <c r="D16" s="148"/>
      <c r="E16" s="148"/>
      <c r="F16" s="148"/>
    </row>
    <row r="17" spans="1:6" ht="36.75" customHeight="1">
      <c r="B17" s="147" t="s">
        <v>212</v>
      </c>
      <c r="C17" s="148"/>
      <c r="D17" s="148"/>
      <c r="E17" s="148"/>
      <c r="F17" s="148"/>
    </row>
    <row r="18" spans="1:6" ht="7.5" customHeight="1"/>
    <row r="19" spans="1:6" ht="20.100000000000001" customHeight="1">
      <c r="B19" s="70" t="s">
        <v>213</v>
      </c>
    </row>
    <row r="20" spans="1:6" ht="22.5" customHeight="1">
      <c r="E20" s="71" t="s">
        <v>214</v>
      </c>
    </row>
    <row r="21" spans="1:6" ht="20.100000000000001" customHeight="1"/>
    <row r="22" spans="1:6" ht="20.100000000000001" customHeight="1">
      <c r="E22" s="72"/>
    </row>
    <row r="23" spans="1:6" ht="20.100000000000001" customHeight="1">
      <c r="A23" s="63" t="s">
        <v>215</v>
      </c>
      <c r="B23" s="73"/>
    </row>
    <row r="24" spans="1:6" ht="17.25" customHeight="1">
      <c r="A24" s="73"/>
      <c r="B24" s="62" t="s">
        <v>216</v>
      </c>
    </row>
    <row r="25" spans="1:6" ht="17.25" customHeight="1">
      <c r="A25" s="73"/>
      <c r="B25" s="62" t="s">
        <v>217</v>
      </c>
      <c r="E25" s="71" t="s">
        <v>218</v>
      </c>
    </row>
    <row r="26" spans="1:6" ht="20.100000000000001" customHeight="1"/>
    <row r="27" spans="1:6" ht="20.100000000000001" customHeight="1"/>
    <row r="28" spans="1:6" ht="20.100000000000001" customHeight="1"/>
    <row r="29" spans="1:6" ht="20.100000000000001" customHeight="1"/>
    <row r="30" spans="1:6" ht="20.100000000000001" customHeight="1"/>
    <row r="31" spans="1:6" ht="20.100000000000001" customHeight="1"/>
    <row r="32" spans="1: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sheetData>
  <mergeCells count="12">
    <mergeCell ref="B16:F16"/>
    <mergeCell ref="B17:F17"/>
    <mergeCell ref="B11:F11"/>
    <mergeCell ref="B12:F12"/>
    <mergeCell ref="B13:F13"/>
    <mergeCell ref="B14:F14"/>
    <mergeCell ref="B15:F15"/>
    <mergeCell ref="D1:F1"/>
    <mergeCell ref="D2:F2"/>
    <mergeCell ref="B8:F8"/>
    <mergeCell ref="B9:F9"/>
    <mergeCell ref="B10:F10"/>
  </mergeCells>
  <phoneticPr fontId="5"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P61"/>
  <sheetViews>
    <sheetView workbookViewId="0">
      <selection activeCell="I20" sqref="I20"/>
    </sheetView>
  </sheetViews>
  <sheetFormatPr defaultRowHeight="15"/>
  <cols>
    <col min="1" max="1" width="5.625" style="10" customWidth="1"/>
    <col min="2" max="2" width="25.875" style="10" customWidth="1"/>
    <col min="3" max="3" width="9" style="10"/>
    <col min="4" max="5" width="13.625" style="10" customWidth="1"/>
    <col min="6" max="6" width="15.625" style="10" customWidth="1"/>
    <col min="7" max="7" width="9" style="10"/>
    <col min="8" max="8" width="13.5" style="10" bestFit="1" customWidth="1"/>
    <col min="9" max="9" width="16.75" style="10" customWidth="1"/>
    <col min="10" max="10" width="14.125" style="10" bestFit="1" customWidth="1"/>
    <col min="11" max="11" width="9" style="10"/>
    <col min="12" max="12" width="20.5" style="10" customWidth="1"/>
    <col min="13" max="16384" width="9" style="10"/>
  </cols>
  <sheetData>
    <row r="1" spans="1:6" ht="20.100000000000001" customHeight="1">
      <c r="A1" s="62" t="s">
        <v>197</v>
      </c>
      <c r="D1" s="143" t="s">
        <v>198</v>
      </c>
      <c r="E1" s="144"/>
      <c r="F1" s="144"/>
    </row>
    <row r="2" spans="1:6" ht="20.100000000000001" customHeight="1">
      <c r="A2" s="62" t="s">
        <v>199</v>
      </c>
      <c r="D2" s="145" t="s">
        <v>200</v>
      </c>
      <c r="E2" s="146"/>
      <c r="F2" s="146"/>
    </row>
    <row r="3" spans="1:6" ht="20.100000000000001" customHeight="1">
      <c r="B3" s="74" t="s">
        <v>219</v>
      </c>
      <c r="F3" s="66" t="s">
        <v>251</v>
      </c>
    </row>
    <row r="4" spans="1:6" ht="20.100000000000001" customHeight="1"/>
    <row r="5" spans="1:6" ht="24" customHeight="1">
      <c r="B5" s="149" t="s">
        <v>220</v>
      </c>
      <c r="C5" s="150"/>
      <c r="D5" s="150"/>
      <c r="E5" s="150"/>
      <c r="F5" s="150"/>
    </row>
    <row r="6" spans="1:6" ht="20.100000000000001" customHeight="1">
      <c r="B6" s="151" t="s">
        <v>252</v>
      </c>
      <c r="C6" s="152"/>
      <c r="D6" s="152"/>
      <c r="E6" s="152"/>
      <c r="F6" s="152"/>
    </row>
    <row r="7" spans="1:6" ht="20.100000000000001" customHeight="1"/>
    <row r="8" spans="1:6" ht="20.100000000000001" customHeight="1">
      <c r="B8" s="68" t="s">
        <v>203</v>
      </c>
      <c r="C8" s="69" t="s">
        <v>204</v>
      </c>
    </row>
    <row r="9" spans="1:6" ht="20.100000000000001" customHeight="1">
      <c r="C9" s="69" t="s">
        <v>205</v>
      </c>
    </row>
    <row r="10" spans="1:6" ht="36" customHeight="1">
      <c r="B10" s="147" t="s">
        <v>221</v>
      </c>
      <c r="C10" s="148"/>
      <c r="D10" s="148"/>
      <c r="E10" s="148"/>
      <c r="F10" s="148"/>
    </row>
    <row r="11" spans="1:6" ht="36" customHeight="1">
      <c r="B11" s="147" t="s">
        <v>257</v>
      </c>
      <c r="C11" s="148"/>
      <c r="D11" s="148"/>
      <c r="E11" s="148"/>
      <c r="F11" s="148"/>
    </row>
    <row r="12" spans="1:6" ht="6.75" customHeight="1">
      <c r="B12" s="75"/>
    </row>
    <row r="13" spans="1:6" ht="15.75" customHeight="1">
      <c r="B13" s="75" t="s">
        <v>258</v>
      </c>
    </row>
    <row r="14" spans="1:6" s="110" customFormat="1" ht="65.25" customHeight="1">
      <c r="B14" s="157" t="s">
        <v>264</v>
      </c>
      <c r="C14" s="158"/>
      <c r="D14" s="158"/>
      <c r="E14" s="158"/>
      <c r="F14" s="158"/>
    </row>
    <row r="15" spans="1:6" ht="16.5" customHeight="1">
      <c r="A15" s="147" t="s">
        <v>222</v>
      </c>
      <c r="B15" s="148"/>
      <c r="C15" s="148"/>
      <c r="D15" s="148"/>
      <c r="E15" s="148"/>
      <c r="F15" s="148"/>
    </row>
    <row r="16" spans="1:6" ht="20.100000000000001" customHeight="1"/>
    <row r="17" spans="1:16" ht="20.100000000000001" customHeight="1">
      <c r="A17" s="76" t="s">
        <v>223</v>
      </c>
      <c r="B17" s="76" t="s">
        <v>224</v>
      </c>
      <c r="C17" s="76" t="s">
        <v>225</v>
      </c>
      <c r="D17" s="76" t="s">
        <v>253</v>
      </c>
      <c r="E17" s="76" t="s">
        <v>254</v>
      </c>
      <c r="F17" s="76" t="s">
        <v>226</v>
      </c>
      <c r="I17" s="77"/>
      <c r="J17" s="77"/>
      <c r="K17" s="77"/>
      <c r="L17" s="77"/>
      <c r="M17" s="77"/>
      <c r="N17" s="77"/>
      <c r="O17" s="77"/>
      <c r="P17" s="77"/>
    </row>
    <row r="18" spans="1:16" ht="20.100000000000001" customHeight="1">
      <c r="A18" s="78">
        <v>1</v>
      </c>
      <c r="B18" s="79" t="s">
        <v>227</v>
      </c>
      <c r="C18" s="80" t="s">
        <v>228</v>
      </c>
      <c r="D18" s="81">
        <v>7816510</v>
      </c>
      <c r="E18" s="10">
        <v>6612262</v>
      </c>
      <c r="F18" s="82">
        <f>D18/E18%</f>
        <v>118.21234548782247</v>
      </c>
      <c r="J18" s="83"/>
      <c r="K18" s="83"/>
      <c r="L18" s="83"/>
      <c r="M18" s="83"/>
      <c r="N18" s="83"/>
    </row>
    <row r="19" spans="1:16" ht="20.100000000000001" customHeight="1">
      <c r="A19" s="84">
        <v>2</v>
      </c>
      <c r="B19" s="85" t="s">
        <v>229</v>
      </c>
      <c r="C19" s="86" t="s">
        <v>230</v>
      </c>
      <c r="D19" s="87">
        <v>45536103177</v>
      </c>
      <c r="E19" s="87">
        <v>38470802088</v>
      </c>
      <c r="F19" s="82">
        <f>D19/E19%</f>
        <v>118.3653594558244</v>
      </c>
      <c r="J19" s="83"/>
      <c r="K19" s="83"/>
      <c r="L19" s="83"/>
      <c r="M19" s="83"/>
      <c r="N19" s="83"/>
    </row>
    <row r="20" spans="1:16" ht="20.100000000000001" customHeight="1">
      <c r="A20" s="84">
        <v>3</v>
      </c>
      <c r="B20" s="85" t="s">
        <v>231</v>
      </c>
      <c r="C20" s="86" t="s">
        <v>230</v>
      </c>
      <c r="D20" s="87">
        <v>42651962436</v>
      </c>
      <c r="E20" s="87">
        <v>36712619685</v>
      </c>
      <c r="F20" s="82">
        <f>D20/E20%</f>
        <v>116.17793228039972</v>
      </c>
      <c r="I20" s="139"/>
    </row>
    <row r="21" spans="1:16" ht="20.100000000000001" customHeight="1">
      <c r="A21" s="84">
        <v>4</v>
      </c>
      <c r="B21" s="85" t="s">
        <v>232</v>
      </c>
      <c r="C21" s="86" t="s">
        <v>230</v>
      </c>
      <c r="D21" s="88">
        <f>D19-D20</f>
        <v>2884140741</v>
      </c>
      <c r="E21" s="88">
        <f>E19-E20</f>
        <v>1758182403</v>
      </c>
      <c r="F21" s="82">
        <f>D21/E21%</f>
        <v>164.04104239007106</v>
      </c>
    </row>
    <row r="22" spans="1:16" ht="20.100000000000001" customHeight="1">
      <c r="A22" s="89">
        <v>5</v>
      </c>
      <c r="B22" s="90" t="s">
        <v>233</v>
      </c>
      <c r="C22" s="91" t="s">
        <v>234</v>
      </c>
      <c r="D22" s="92">
        <v>5692</v>
      </c>
      <c r="E22" s="92">
        <v>5738</v>
      </c>
      <c r="F22" s="82">
        <f>D22/E22%</f>
        <v>99.198326943185776</v>
      </c>
      <c r="I22" s="83"/>
    </row>
    <row r="23" spans="1:16" ht="20.100000000000001" customHeight="1">
      <c r="A23" s="93"/>
      <c r="B23" s="94"/>
      <c r="C23" s="94"/>
      <c r="D23" s="94"/>
      <c r="E23" s="94"/>
      <c r="F23" s="94"/>
      <c r="H23" s="83"/>
    </row>
    <row r="24" spans="1:16" ht="10.5" customHeight="1"/>
    <row r="25" spans="1:16" ht="18.75" customHeight="1">
      <c r="B25" s="70" t="s">
        <v>235</v>
      </c>
    </row>
    <row r="26" spans="1:16" ht="20.100000000000001" customHeight="1">
      <c r="E26" s="111" t="s">
        <v>236</v>
      </c>
    </row>
    <row r="27" spans="1:16" ht="20.100000000000001" customHeight="1"/>
    <row r="28" spans="1:16" ht="20.100000000000001" customHeight="1">
      <c r="D28" s="153"/>
      <c r="E28" s="154"/>
      <c r="F28" s="154"/>
    </row>
    <row r="29" spans="1:16" ht="20.100000000000001" customHeight="1">
      <c r="A29" s="63" t="s">
        <v>215</v>
      </c>
      <c r="B29" s="73"/>
      <c r="D29" s="155"/>
      <c r="E29" s="156"/>
      <c r="F29" s="156"/>
    </row>
    <row r="30" spans="1:16" ht="17.25" customHeight="1">
      <c r="A30" s="73"/>
      <c r="B30" s="62" t="s">
        <v>216</v>
      </c>
    </row>
    <row r="31" spans="1:16" ht="17.25" customHeight="1">
      <c r="A31" s="73"/>
      <c r="B31" s="62" t="s">
        <v>217</v>
      </c>
    </row>
    <row r="32" spans="1:16" ht="20.100000000000001" customHeight="1">
      <c r="E32" s="95"/>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sheetData>
  <mergeCells count="10">
    <mergeCell ref="D29:F29"/>
    <mergeCell ref="B10:F10"/>
    <mergeCell ref="B11:F11"/>
    <mergeCell ref="B14:F14"/>
    <mergeCell ref="A15:F15"/>
    <mergeCell ref="D1:F1"/>
    <mergeCell ref="D2:F2"/>
    <mergeCell ref="B5:F5"/>
    <mergeCell ref="B6:F6"/>
    <mergeCell ref="D28:F28"/>
  </mergeCells>
  <phoneticPr fontId="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F122"/>
  <sheetViews>
    <sheetView workbookViewId="0">
      <selection activeCell="D25" sqref="D25"/>
    </sheetView>
  </sheetViews>
  <sheetFormatPr defaultRowHeight="15"/>
  <cols>
    <col min="1" max="1" width="44.125" customWidth="1"/>
    <col min="2" max="2" width="5" style="5" bestFit="1" customWidth="1"/>
    <col min="3" max="3" width="9.125" style="5" customWidth="1"/>
    <col min="4" max="5" width="14.5" style="10" customWidth="1"/>
    <col min="6" max="6" width="23.25" customWidth="1"/>
  </cols>
  <sheetData>
    <row r="1" spans="1:5" ht="16.5">
      <c r="A1" s="40" t="s">
        <v>25</v>
      </c>
      <c r="B1" s="41"/>
      <c r="C1" s="41"/>
      <c r="D1" s="41" t="s">
        <v>191</v>
      </c>
      <c r="E1" s="41"/>
    </row>
    <row r="2" spans="1:5" ht="16.5">
      <c r="A2" s="42" t="s">
        <v>237</v>
      </c>
      <c r="B2" s="41"/>
      <c r="C2" s="41"/>
      <c r="D2" s="43" t="s">
        <v>247</v>
      </c>
      <c r="E2" s="43"/>
    </row>
    <row r="3" spans="1:5" ht="16.5">
      <c r="A3" s="43" t="s">
        <v>189</v>
      </c>
      <c r="B3" s="41"/>
      <c r="C3" s="41"/>
      <c r="D3" s="43" t="s">
        <v>193</v>
      </c>
      <c r="E3" s="43"/>
    </row>
    <row r="4" spans="1:5" ht="16.5">
      <c r="A4" s="43" t="s">
        <v>190</v>
      </c>
      <c r="B4" s="41"/>
      <c r="C4" s="41"/>
      <c r="D4" s="41"/>
      <c r="E4" s="41"/>
    </row>
    <row r="5" spans="1:5" ht="16.5">
      <c r="A5" s="43"/>
      <c r="B5" s="41"/>
      <c r="C5" s="41"/>
      <c r="D5" s="41"/>
      <c r="E5" s="41"/>
    </row>
    <row r="6" spans="1:5" ht="28.5" customHeight="1">
      <c r="A6" s="161" t="s">
        <v>66</v>
      </c>
      <c r="B6" s="161"/>
      <c r="C6" s="161"/>
      <c r="D6" s="161"/>
      <c r="E6" s="161"/>
    </row>
    <row r="7" spans="1:5" ht="16.5" customHeight="1" thickBot="1">
      <c r="A7" s="163" t="s">
        <v>250</v>
      </c>
      <c r="B7" s="163"/>
      <c r="C7" s="163"/>
      <c r="D7" s="163"/>
      <c r="E7" s="163"/>
    </row>
    <row r="8" spans="1:5" ht="26.25" thickBot="1">
      <c r="A8" s="21" t="s">
        <v>182</v>
      </c>
      <c r="B8" s="15" t="s">
        <v>31</v>
      </c>
      <c r="C8" s="20" t="s">
        <v>26</v>
      </c>
      <c r="D8" s="23" t="s">
        <v>68</v>
      </c>
      <c r="E8" s="22" t="s">
        <v>67</v>
      </c>
    </row>
    <row r="9" spans="1:5">
      <c r="A9" s="1">
        <v>1</v>
      </c>
      <c r="B9" s="2">
        <v>2</v>
      </c>
      <c r="C9" s="2">
        <v>3</v>
      </c>
      <c r="D9" s="6">
        <v>4</v>
      </c>
      <c r="E9" s="7">
        <v>5</v>
      </c>
    </row>
    <row r="10" spans="1:5">
      <c r="A10" s="28" t="s">
        <v>184</v>
      </c>
      <c r="B10" s="25"/>
      <c r="C10" s="25"/>
      <c r="D10" s="26"/>
      <c r="E10" s="27"/>
    </row>
    <row r="11" spans="1:5">
      <c r="A11" s="3" t="s">
        <v>69</v>
      </c>
      <c r="B11" s="19">
        <v>100</v>
      </c>
      <c r="C11" s="12"/>
      <c r="D11" s="49">
        <f>D12+D18+D25+D28</f>
        <v>107523664767</v>
      </c>
      <c r="E11" s="49">
        <f>E12+E18+E25+E28</f>
        <v>93584029076</v>
      </c>
    </row>
    <row r="12" spans="1:5">
      <c r="A12" s="3" t="s">
        <v>70</v>
      </c>
      <c r="B12" s="19">
        <v>110</v>
      </c>
      <c r="C12" s="12"/>
      <c r="D12" s="49">
        <f>SUM(D13:D14)</f>
        <v>2851196072</v>
      </c>
      <c r="E12" s="49">
        <f>SUM(E13:E14)</f>
        <v>5945266166</v>
      </c>
    </row>
    <row r="13" spans="1:5">
      <c r="A13" s="4" t="s">
        <v>71</v>
      </c>
      <c r="B13" s="12">
        <v>111</v>
      </c>
      <c r="C13" s="12" t="s">
        <v>72</v>
      </c>
      <c r="D13" s="51">
        <v>2851196072</v>
      </c>
      <c r="E13" s="51">
        <v>5945266166</v>
      </c>
    </row>
    <row r="14" spans="1:5">
      <c r="A14" s="4" t="s">
        <v>73</v>
      </c>
      <c r="B14" s="12">
        <v>112</v>
      </c>
      <c r="C14" s="12"/>
      <c r="D14" s="51"/>
      <c r="E14" s="51"/>
    </row>
    <row r="15" spans="1:5">
      <c r="A15" s="3" t="s">
        <v>74</v>
      </c>
      <c r="B15" s="19">
        <v>120</v>
      </c>
      <c r="C15" s="12" t="s">
        <v>75</v>
      </c>
      <c r="D15" s="49"/>
      <c r="E15" s="49"/>
    </row>
    <row r="16" spans="1:5" hidden="1">
      <c r="A16" s="4" t="s">
        <v>76</v>
      </c>
      <c r="B16" s="12">
        <v>121</v>
      </c>
      <c r="C16" s="12"/>
      <c r="D16" s="51"/>
      <c r="E16" s="51">
        <v>0</v>
      </c>
    </row>
    <row r="17" spans="1:5" hidden="1">
      <c r="A17" s="4" t="s">
        <v>77</v>
      </c>
      <c r="B17" s="12">
        <v>129</v>
      </c>
      <c r="C17" s="12"/>
      <c r="D17" s="51"/>
      <c r="E17" s="51">
        <v>0</v>
      </c>
    </row>
    <row r="18" spans="1:5">
      <c r="A18" s="3" t="s">
        <v>78</v>
      </c>
      <c r="B18" s="19">
        <v>130</v>
      </c>
      <c r="C18" s="12"/>
      <c r="D18" s="49">
        <f>SUM(D19:D24)</f>
        <v>85026443741</v>
      </c>
      <c r="E18" s="49">
        <f>SUM(E19:E24)</f>
        <v>70791334860</v>
      </c>
    </row>
    <row r="19" spans="1:5">
      <c r="A19" s="4" t="s">
        <v>79</v>
      </c>
      <c r="B19" s="12">
        <v>131</v>
      </c>
      <c r="C19" s="12"/>
      <c r="D19" s="51">
        <v>84635464847</v>
      </c>
      <c r="E19" s="51">
        <v>70509502017</v>
      </c>
    </row>
    <row r="20" spans="1:5">
      <c r="A20" s="4" t="s">
        <v>80</v>
      </c>
      <c r="B20" s="12">
        <v>132</v>
      </c>
      <c r="C20" s="12"/>
      <c r="D20" s="51">
        <v>761705008</v>
      </c>
      <c r="E20" s="51">
        <v>488087425</v>
      </c>
    </row>
    <row r="21" spans="1:5">
      <c r="A21" s="4" t="s">
        <v>81</v>
      </c>
      <c r="B21" s="12">
        <v>133</v>
      </c>
      <c r="C21" s="12"/>
      <c r="D21" s="51"/>
      <c r="E21" s="51"/>
    </row>
    <row r="22" spans="1:5">
      <c r="A22" s="4" t="s">
        <v>82</v>
      </c>
      <c r="B22" s="12">
        <v>134</v>
      </c>
      <c r="C22" s="12"/>
      <c r="D22" s="51"/>
      <c r="E22" s="51"/>
    </row>
    <row r="23" spans="1:5">
      <c r="A23" s="4" t="s">
        <v>83</v>
      </c>
      <c r="B23" s="12">
        <v>138</v>
      </c>
      <c r="C23" s="12" t="s">
        <v>84</v>
      </c>
      <c r="D23" s="51">
        <v>15200136</v>
      </c>
      <c r="E23" s="51">
        <v>179671668</v>
      </c>
    </row>
    <row r="24" spans="1:5">
      <c r="A24" s="4" t="s">
        <v>85</v>
      </c>
      <c r="B24" s="12">
        <v>139</v>
      </c>
      <c r="C24" s="12"/>
      <c r="D24" s="51">
        <v>-385926250</v>
      </c>
      <c r="E24" s="51">
        <v>-385926250</v>
      </c>
    </row>
    <row r="25" spans="1:5">
      <c r="A25" s="3" t="s">
        <v>86</v>
      </c>
      <c r="B25" s="19">
        <v>140</v>
      </c>
      <c r="C25" s="12"/>
      <c r="D25" s="49">
        <f>SUM(D26:D27)</f>
        <v>19636024954</v>
      </c>
      <c r="E25" s="49">
        <f>SUM(E26:E27)</f>
        <v>16842459850</v>
      </c>
    </row>
    <row r="26" spans="1:5">
      <c r="A26" s="4" t="s">
        <v>87</v>
      </c>
      <c r="B26" s="12">
        <v>141</v>
      </c>
      <c r="C26" s="12" t="s">
        <v>88</v>
      </c>
      <c r="D26" s="51">
        <v>20694061988</v>
      </c>
      <c r="E26" s="51">
        <v>18316878885</v>
      </c>
    </row>
    <row r="27" spans="1:5">
      <c r="A27" s="4" t="s">
        <v>89</v>
      </c>
      <c r="B27" s="12">
        <v>149</v>
      </c>
      <c r="C27" s="12"/>
      <c r="D27" s="51">
        <v>-1058037034</v>
      </c>
      <c r="E27" s="51">
        <v>-1474419035</v>
      </c>
    </row>
    <row r="28" spans="1:5">
      <c r="A28" s="3" t="s">
        <v>90</v>
      </c>
      <c r="B28" s="19">
        <v>150</v>
      </c>
      <c r="C28" s="12"/>
      <c r="D28" s="49">
        <f>SUM(D30:D32)</f>
        <v>10000000</v>
      </c>
      <c r="E28" s="49">
        <f>SUM(E30:E32)</f>
        <v>4968200</v>
      </c>
    </row>
    <row r="29" spans="1:5" hidden="1">
      <c r="A29" s="4" t="s">
        <v>91</v>
      </c>
      <c r="B29" s="12">
        <v>151</v>
      </c>
      <c r="C29" s="12"/>
      <c r="D29" s="51"/>
      <c r="E29" s="51">
        <v>0</v>
      </c>
    </row>
    <row r="30" spans="1:5">
      <c r="A30" s="4" t="s">
        <v>196</v>
      </c>
      <c r="B30" s="12">
        <v>154</v>
      </c>
      <c r="C30" s="12" t="s">
        <v>92</v>
      </c>
      <c r="D30" s="51"/>
      <c r="E30" s="51"/>
    </row>
    <row r="31" spans="1:5">
      <c r="A31" s="4" t="s">
        <v>195</v>
      </c>
      <c r="B31" s="12">
        <v>155</v>
      </c>
      <c r="C31" s="12"/>
      <c r="D31" s="51"/>
      <c r="E31" s="51"/>
    </row>
    <row r="32" spans="1:5">
      <c r="A32" s="4" t="s">
        <v>93</v>
      </c>
      <c r="B32" s="12">
        <v>158</v>
      </c>
      <c r="C32" s="12"/>
      <c r="D32" s="51">
        <v>10000000</v>
      </c>
      <c r="E32" s="51">
        <v>4968200</v>
      </c>
    </row>
    <row r="33" spans="1:5">
      <c r="A33" s="3" t="s">
        <v>94</v>
      </c>
      <c r="B33" s="19">
        <v>200</v>
      </c>
      <c r="C33" s="12"/>
      <c r="D33" s="49">
        <f>D34+D39+D50+D53+D58</f>
        <v>15786043671</v>
      </c>
      <c r="E33" s="49">
        <f>E34+E39+E50+E53+E58</f>
        <v>16795234140</v>
      </c>
    </row>
    <row r="34" spans="1:5">
      <c r="A34" s="3" t="s">
        <v>95</v>
      </c>
      <c r="B34" s="19">
        <v>210</v>
      </c>
      <c r="C34" s="12"/>
      <c r="D34" s="49"/>
      <c r="E34" s="49"/>
    </row>
    <row r="35" spans="1:5" hidden="1">
      <c r="A35" s="4" t="s">
        <v>96</v>
      </c>
      <c r="B35" s="12">
        <v>211</v>
      </c>
      <c r="C35" s="12"/>
      <c r="D35" s="51"/>
      <c r="E35" s="51">
        <v>0</v>
      </c>
    </row>
    <row r="36" spans="1:5" hidden="1">
      <c r="A36" s="4" t="s">
        <v>97</v>
      </c>
      <c r="B36" s="12">
        <v>212</v>
      </c>
      <c r="C36" s="12"/>
      <c r="D36" s="51"/>
      <c r="E36" s="51">
        <v>0</v>
      </c>
    </row>
    <row r="37" spans="1:5" hidden="1">
      <c r="A37" s="4" t="s">
        <v>98</v>
      </c>
      <c r="B37" s="12">
        <v>213</v>
      </c>
      <c r="C37" s="12" t="s">
        <v>99</v>
      </c>
      <c r="D37" s="51"/>
      <c r="E37" s="51">
        <v>0</v>
      </c>
    </row>
    <row r="38" spans="1:5" hidden="1">
      <c r="A38" s="4" t="s">
        <v>100</v>
      </c>
      <c r="B38" s="12">
        <v>219</v>
      </c>
      <c r="C38" s="12"/>
      <c r="D38" s="51"/>
      <c r="E38" s="51">
        <v>0</v>
      </c>
    </row>
    <row r="39" spans="1:5">
      <c r="A39" s="3" t="s">
        <v>101</v>
      </c>
      <c r="B39" s="19">
        <v>220</v>
      </c>
      <c r="C39" s="12"/>
      <c r="D39" s="49">
        <f>D40+D43+D46+D49</f>
        <v>15425117109</v>
      </c>
      <c r="E39" s="49">
        <f>E40+E43+E46+E49</f>
        <v>16795234140</v>
      </c>
    </row>
    <row r="40" spans="1:5">
      <c r="A40" s="4" t="s">
        <v>102</v>
      </c>
      <c r="B40" s="12">
        <v>221</v>
      </c>
      <c r="C40" s="12" t="s">
        <v>103</v>
      </c>
      <c r="D40" s="51">
        <f>SUM(D41:D42)</f>
        <v>15250877306</v>
      </c>
      <c r="E40" s="51">
        <f>SUM(E41:E42)</f>
        <v>16480294232</v>
      </c>
    </row>
    <row r="41" spans="1:5">
      <c r="A41" s="4" t="s">
        <v>104</v>
      </c>
      <c r="B41" s="12">
        <v>222</v>
      </c>
      <c r="C41" s="12"/>
      <c r="D41" s="51">
        <v>88586769578</v>
      </c>
      <c r="E41" s="51">
        <v>88377772762</v>
      </c>
    </row>
    <row r="42" spans="1:5">
      <c r="A42" s="4" t="s">
        <v>105</v>
      </c>
      <c r="B42" s="12">
        <v>223</v>
      </c>
      <c r="C42" s="12"/>
      <c r="D42" s="51">
        <v>-73335892272</v>
      </c>
      <c r="E42" s="51">
        <v>-71897478530</v>
      </c>
    </row>
    <row r="43" spans="1:5">
      <c r="A43" s="4" t="s">
        <v>106</v>
      </c>
      <c r="B43" s="12">
        <v>224</v>
      </c>
      <c r="C43" s="12" t="s">
        <v>107</v>
      </c>
      <c r="D43" s="51"/>
      <c r="E43" s="51"/>
    </row>
    <row r="44" spans="1:5" hidden="1">
      <c r="A44" s="4" t="s">
        <v>104</v>
      </c>
      <c r="B44" s="12">
        <v>225</v>
      </c>
      <c r="C44" s="12"/>
      <c r="D44" s="51"/>
      <c r="E44" s="51">
        <v>0</v>
      </c>
    </row>
    <row r="45" spans="1:5" hidden="1">
      <c r="A45" s="4" t="s">
        <v>105</v>
      </c>
      <c r="B45" s="12">
        <v>226</v>
      </c>
      <c r="C45" s="12"/>
      <c r="D45" s="51"/>
      <c r="E45" s="51">
        <v>0</v>
      </c>
    </row>
    <row r="46" spans="1:5">
      <c r="A46" s="4" t="s">
        <v>108</v>
      </c>
      <c r="B46" s="12">
        <v>227</v>
      </c>
      <c r="C46" s="12" t="s">
        <v>109</v>
      </c>
      <c r="D46" s="51">
        <f>SUM(D47:D48)</f>
        <v>0</v>
      </c>
      <c r="E46" s="51"/>
    </row>
    <row r="47" spans="1:5">
      <c r="A47" s="4" t="s">
        <v>104</v>
      </c>
      <c r="B47" s="12">
        <v>228</v>
      </c>
      <c r="C47" s="12"/>
      <c r="D47" s="51">
        <v>60000000</v>
      </c>
      <c r="E47" s="51">
        <v>60000000</v>
      </c>
    </row>
    <row r="48" spans="1:5">
      <c r="A48" s="4" t="s">
        <v>105</v>
      </c>
      <c r="B48" s="12">
        <v>229</v>
      </c>
      <c r="C48" s="12"/>
      <c r="D48" s="51">
        <v>-60000000</v>
      </c>
      <c r="E48" s="51">
        <v>-60000000</v>
      </c>
    </row>
    <row r="49" spans="1:5">
      <c r="A49" s="4" t="s">
        <v>110</v>
      </c>
      <c r="B49" s="12">
        <v>230</v>
      </c>
      <c r="C49" s="12" t="s">
        <v>111</v>
      </c>
      <c r="D49" s="51">
        <v>174239803</v>
      </c>
      <c r="E49" s="51">
        <v>314939908</v>
      </c>
    </row>
    <row r="50" spans="1:5">
      <c r="A50" s="3" t="s">
        <v>112</v>
      </c>
      <c r="B50" s="19">
        <v>240</v>
      </c>
      <c r="C50" s="12" t="s">
        <v>113</v>
      </c>
      <c r="D50" s="49"/>
      <c r="E50" s="49"/>
    </row>
    <row r="51" spans="1:5" hidden="1">
      <c r="A51" s="4" t="s">
        <v>104</v>
      </c>
      <c r="B51" s="12">
        <v>241</v>
      </c>
      <c r="C51" s="12"/>
      <c r="D51" s="51"/>
      <c r="E51" s="51">
        <v>0</v>
      </c>
    </row>
    <row r="52" spans="1:5" hidden="1">
      <c r="A52" s="4" t="s">
        <v>105</v>
      </c>
      <c r="B52" s="12">
        <v>242</v>
      </c>
      <c r="C52" s="12"/>
      <c r="D52" s="51"/>
      <c r="E52" s="51">
        <v>0</v>
      </c>
    </row>
    <row r="53" spans="1:5">
      <c r="A53" s="3" t="s">
        <v>114</v>
      </c>
      <c r="B53" s="19">
        <v>250</v>
      </c>
      <c r="C53" s="12"/>
      <c r="D53" s="49"/>
      <c r="E53" s="49"/>
    </row>
    <row r="54" spans="1:5">
      <c r="A54" s="4" t="s">
        <v>115</v>
      </c>
      <c r="B54" s="12">
        <v>251</v>
      </c>
      <c r="C54" s="12"/>
      <c r="D54" s="51"/>
      <c r="E54" s="51"/>
    </row>
    <row r="55" spans="1:5">
      <c r="A55" s="4" t="s">
        <v>116</v>
      </c>
      <c r="B55" s="12">
        <v>252</v>
      </c>
      <c r="C55" s="12"/>
      <c r="D55" s="51"/>
      <c r="E55" s="51"/>
    </row>
    <row r="56" spans="1:5">
      <c r="A56" s="4" t="s">
        <v>117</v>
      </c>
      <c r="B56" s="12">
        <v>258</v>
      </c>
      <c r="C56" s="12" t="s">
        <v>118</v>
      </c>
      <c r="D56" s="51"/>
      <c r="E56" s="51">
        <v>0</v>
      </c>
    </row>
    <row r="57" spans="1:5">
      <c r="A57" s="4" t="s">
        <v>119</v>
      </c>
      <c r="B57" s="12">
        <v>259</v>
      </c>
      <c r="C57" s="12"/>
      <c r="D57" s="51"/>
      <c r="E57" s="51">
        <v>0</v>
      </c>
    </row>
    <row r="58" spans="1:5">
      <c r="A58" s="3" t="s">
        <v>120</v>
      </c>
      <c r="B58" s="19">
        <v>260</v>
      </c>
      <c r="C58" s="12"/>
      <c r="D58" s="49">
        <f>D59+D60+D61</f>
        <v>360926562</v>
      </c>
      <c r="E58" s="49">
        <v>0</v>
      </c>
    </row>
    <row r="59" spans="1:5">
      <c r="A59" s="4" t="s">
        <v>121</v>
      </c>
      <c r="B59" s="12">
        <v>261</v>
      </c>
      <c r="C59" s="12" t="s">
        <v>122</v>
      </c>
      <c r="D59" s="51">
        <v>10926562</v>
      </c>
      <c r="E59" s="51">
        <v>0</v>
      </c>
    </row>
    <row r="60" spans="1:5">
      <c r="A60" s="4" t="s">
        <v>123</v>
      </c>
      <c r="B60" s="12">
        <v>262</v>
      </c>
      <c r="C60" s="12" t="s">
        <v>124</v>
      </c>
      <c r="D60" s="51"/>
      <c r="E60" s="51">
        <v>0</v>
      </c>
    </row>
    <row r="61" spans="1:5">
      <c r="A61" s="35" t="s">
        <v>125</v>
      </c>
      <c r="B61" s="31">
        <v>268</v>
      </c>
      <c r="C61" s="31"/>
      <c r="D61" s="54">
        <v>350000000</v>
      </c>
      <c r="E61" s="54">
        <v>0</v>
      </c>
    </row>
    <row r="62" spans="1:5">
      <c r="A62" s="32" t="s">
        <v>126</v>
      </c>
      <c r="B62" s="33">
        <v>270</v>
      </c>
      <c r="C62" s="34"/>
      <c r="D62" s="55">
        <f>D11+D33</f>
        <v>123309708438</v>
      </c>
      <c r="E62" s="55">
        <f>E11+E33</f>
        <v>110379263216</v>
      </c>
    </row>
    <row r="63" spans="1:5">
      <c r="A63" s="28" t="s">
        <v>185</v>
      </c>
      <c r="B63" s="25" t="s">
        <v>33</v>
      </c>
      <c r="C63" s="25"/>
      <c r="D63" s="56"/>
      <c r="E63" s="56">
        <v>0</v>
      </c>
    </row>
    <row r="64" spans="1:5">
      <c r="A64" s="3" t="s">
        <v>127</v>
      </c>
      <c r="B64" s="19">
        <v>300</v>
      </c>
      <c r="C64" s="12"/>
      <c r="D64" s="49">
        <f>D65+D76</f>
        <v>75210293417</v>
      </c>
      <c r="E64" s="49">
        <f>E65+E76</f>
        <v>67894536467</v>
      </c>
    </row>
    <row r="65" spans="1:5">
      <c r="A65" s="3" t="s">
        <v>128</v>
      </c>
      <c r="B65" s="19">
        <v>310</v>
      </c>
      <c r="C65" s="12"/>
      <c r="D65" s="49">
        <f>SUM(D66:D75)</f>
        <v>69178263190</v>
      </c>
      <c r="E65" s="49">
        <f>SUM(E66:E75)</f>
        <v>58945615604</v>
      </c>
    </row>
    <row r="66" spans="1:5">
      <c r="A66" s="4" t="s">
        <v>129</v>
      </c>
      <c r="B66" s="12">
        <v>311</v>
      </c>
      <c r="C66" s="12" t="s">
        <v>130</v>
      </c>
      <c r="D66" s="51">
        <v>31278553325</v>
      </c>
      <c r="E66" s="51">
        <v>15136744000</v>
      </c>
    </row>
    <row r="67" spans="1:5">
      <c r="A67" s="4" t="s">
        <v>131</v>
      </c>
      <c r="B67" s="12">
        <v>312</v>
      </c>
      <c r="C67" s="12"/>
      <c r="D67" s="51">
        <v>23013670728</v>
      </c>
      <c r="E67" s="51">
        <v>27649221420</v>
      </c>
    </row>
    <row r="68" spans="1:5">
      <c r="A68" s="4" t="s">
        <v>132</v>
      </c>
      <c r="B68" s="12">
        <v>313</v>
      </c>
      <c r="C68" s="12"/>
      <c r="D68" s="51">
        <v>31731756</v>
      </c>
      <c r="E68" s="51">
        <v>353749404</v>
      </c>
    </row>
    <row r="69" spans="1:5">
      <c r="A69" s="4" t="s">
        <v>133</v>
      </c>
      <c r="B69" s="12">
        <v>314</v>
      </c>
      <c r="C69" s="12" t="s">
        <v>134</v>
      </c>
      <c r="D69" s="51">
        <v>1399799248</v>
      </c>
      <c r="E69" s="51">
        <v>697950010</v>
      </c>
    </row>
    <row r="70" spans="1:5">
      <c r="A70" s="4" t="s">
        <v>135</v>
      </c>
      <c r="B70" s="12">
        <v>315</v>
      </c>
      <c r="C70" s="12"/>
      <c r="D70" s="51">
        <v>8575129733</v>
      </c>
      <c r="E70" s="51">
        <v>8219907025</v>
      </c>
    </row>
    <row r="71" spans="1:5">
      <c r="A71" s="4" t="s">
        <v>136</v>
      </c>
      <c r="B71" s="12">
        <v>316</v>
      </c>
      <c r="C71" s="12" t="s">
        <v>137</v>
      </c>
      <c r="D71" s="51"/>
      <c r="E71" s="51">
        <v>324076238</v>
      </c>
    </row>
    <row r="72" spans="1:5">
      <c r="A72" s="4" t="s">
        <v>138</v>
      </c>
      <c r="B72" s="12">
        <v>317</v>
      </c>
      <c r="C72" s="12"/>
      <c r="D72" s="51"/>
      <c r="E72" s="51">
        <v>0</v>
      </c>
    </row>
    <row r="73" spans="1:5">
      <c r="A73" s="4" t="s">
        <v>139</v>
      </c>
      <c r="B73" s="12">
        <v>319</v>
      </c>
      <c r="C73" s="12" t="s">
        <v>140</v>
      </c>
      <c r="D73" s="51">
        <v>2559263065</v>
      </c>
      <c r="E73" s="51">
        <v>3710063172</v>
      </c>
    </row>
    <row r="74" spans="1:5">
      <c r="A74" s="4" t="s">
        <v>141</v>
      </c>
      <c r="B74" s="12">
        <v>320</v>
      </c>
      <c r="C74" s="12" t="s">
        <v>140</v>
      </c>
      <c r="D74" s="51"/>
      <c r="E74" s="51"/>
    </row>
    <row r="75" spans="1:5">
      <c r="A75" s="4" t="s">
        <v>142</v>
      </c>
      <c r="B75" s="12">
        <v>323</v>
      </c>
      <c r="C75" s="12" t="s">
        <v>140</v>
      </c>
      <c r="D75" s="51">
        <v>2320115335</v>
      </c>
      <c r="E75" s="51">
        <v>2853904335</v>
      </c>
    </row>
    <row r="76" spans="1:5">
      <c r="A76" s="3" t="s">
        <v>143</v>
      </c>
      <c r="B76" s="19">
        <v>330</v>
      </c>
      <c r="C76" s="12"/>
      <c r="D76" s="49">
        <f>SUM(D77:D85)</f>
        <v>6032030227</v>
      </c>
      <c r="E76" s="49">
        <f>SUM(E77:E85)</f>
        <v>8948920863</v>
      </c>
    </row>
    <row r="77" spans="1:5">
      <c r="A77" s="4" t="s">
        <v>144</v>
      </c>
      <c r="B77" s="12">
        <v>331</v>
      </c>
      <c r="C77" s="12"/>
      <c r="D77" s="51">
        <v>1200000000</v>
      </c>
      <c r="E77" s="51">
        <v>1200000000</v>
      </c>
    </row>
    <row r="78" spans="1:5">
      <c r="A78" s="4" t="s">
        <v>145</v>
      </c>
      <c r="B78" s="12">
        <v>332</v>
      </c>
      <c r="C78" s="12" t="s">
        <v>146</v>
      </c>
      <c r="D78" s="51"/>
      <c r="E78" s="51"/>
    </row>
    <row r="79" spans="1:5">
      <c r="A79" s="4" t="s">
        <v>147</v>
      </c>
      <c r="B79" s="12">
        <v>333</v>
      </c>
      <c r="C79" s="12"/>
      <c r="D79" s="51">
        <v>260280000</v>
      </c>
      <c r="E79" s="51">
        <v>150280000</v>
      </c>
    </row>
    <row r="80" spans="1:5">
      <c r="A80" s="4" t="s">
        <v>148</v>
      </c>
      <c r="B80" s="12">
        <v>334</v>
      </c>
      <c r="C80" s="12" t="s">
        <v>149</v>
      </c>
      <c r="D80" s="51">
        <v>3094052000</v>
      </c>
      <c r="E80" s="51">
        <v>7399052000</v>
      </c>
    </row>
    <row r="81" spans="1:5">
      <c r="A81" s="4" t="s">
        <v>150</v>
      </c>
      <c r="B81" s="12">
        <v>335</v>
      </c>
      <c r="C81" s="12" t="s">
        <v>124</v>
      </c>
      <c r="D81" s="51"/>
      <c r="E81" s="51"/>
    </row>
    <row r="82" spans="1:5">
      <c r="A82" s="4" t="s">
        <v>151</v>
      </c>
      <c r="B82" s="12">
        <v>336</v>
      </c>
      <c r="C82" s="12"/>
      <c r="D82" s="51">
        <f>E82</f>
        <v>0</v>
      </c>
      <c r="E82" s="51"/>
    </row>
    <row r="83" spans="1:5">
      <c r="A83" s="4" t="s">
        <v>152</v>
      </c>
      <c r="B83" s="12">
        <v>337</v>
      </c>
      <c r="C83" s="12"/>
      <c r="D83" s="51"/>
      <c r="E83" s="51"/>
    </row>
    <row r="84" spans="1:5">
      <c r="A84" s="4" t="s">
        <v>153</v>
      </c>
      <c r="B84" s="12">
        <v>338</v>
      </c>
      <c r="C84" s="12"/>
      <c r="D84" s="51">
        <v>1477698227</v>
      </c>
      <c r="E84" s="51">
        <v>199588863</v>
      </c>
    </row>
    <row r="85" spans="1:5">
      <c r="A85" s="4" t="s">
        <v>154</v>
      </c>
      <c r="B85" s="12">
        <v>339</v>
      </c>
      <c r="C85" s="12"/>
      <c r="D85" s="51"/>
      <c r="E85" s="51"/>
    </row>
    <row r="86" spans="1:5">
      <c r="A86" s="3" t="s">
        <v>155</v>
      </c>
      <c r="B86" s="19">
        <v>400</v>
      </c>
      <c r="C86" s="12"/>
      <c r="D86" s="49">
        <f>D87+D100</f>
        <v>48099415021</v>
      </c>
      <c r="E86" s="49">
        <f>E87+E100</f>
        <v>42484726749</v>
      </c>
    </row>
    <row r="87" spans="1:5">
      <c r="A87" s="3" t="s">
        <v>156</v>
      </c>
      <c r="B87" s="19">
        <v>410</v>
      </c>
      <c r="C87" s="12" t="s">
        <v>157</v>
      </c>
      <c r="D87" s="49">
        <f>SUM(D88:D99)</f>
        <v>48099415021</v>
      </c>
      <c r="E87" s="49">
        <f>SUM(E88:E99)</f>
        <v>42484726749</v>
      </c>
    </row>
    <row r="88" spans="1:5">
      <c r="A88" s="4" t="s">
        <v>158</v>
      </c>
      <c r="B88" s="12">
        <v>411</v>
      </c>
      <c r="C88" s="12"/>
      <c r="D88" s="51">
        <v>30120400000</v>
      </c>
      <c r="E88" s="51">
        <v>30120400000</v>
      </c>
    </row>
    <row r="89" spans="1:5">
      <c r="A89" s="4" t="s">
        <v>159</v>
      </c>
      <c r="B89" s="12">
        <v>412</v>
      </c>
      <c r="C89" s="12"/>
      <c r="D89" s="51">
        <v>63200000</v>
      </c>
      <c r="E89" s="51">
        <v>63200000</v>
      </c>
    </row>
    <row r="90" spans="1:5" hidden="1">
      <c r="A90" s="4" t="s">
        <v>160</v>
      </c>
      <c r="B90" s="12">
        <v>413</v>
      </c>
      <c r="C90" s="12"/>
      <c r="D90" s="51"/>
      <c r="E90" s="51">
        <v>0</v>
      </c>
    </row>
    <row r="91" spans="1:5" hidden="1">
      <c r="A91" s="4" t="s">
        <v>161</v>
      </c>
      <c r="B91" s="12">
        <v>414</v>
      </c>
      <c r="C91" s="12"/>
      <c r="D91" s="51"/>
      <c r="E91" s="51">
        <v>0</v>
      </c>
    </row>
    <row r="92" spans="1:5" hidden="1">
      <c r="A92" s="4" t="s">
        <v>162</v>
      </c>
      <c r="B92" s="12">
        <v>415</v>
      </c>
      <c r="C92" s="12"/>
      <c r="D92" s="51"/>
      <c r="E92" s="51">
        <v>0</v>
      </c>
    </row>
    <row r="93" spans="1:5">
      <c r="A93" s="4" t="s">
        <v>163</v>
      </c>
      <c r="B93" s="12">
        <v>416</v>
      </c>
      <c r="C93" s="12"/>
      <c r="D93" s="51"/>
      <c r="E93" s="51"/>
    </row>
    <row r="94" spans="1:5">
      <c r="A94" s="4" t="s">
        <v>164</v>
      </c>
      <c r="B94" s="12">
        <v>417</v>
      </c>
      <c r="C94" s="12"/>
      <c r="D94" s="51">
        <v>4441049048</v>
      </c>
      <c r="E94" s="51">
        <v>4441049048</v>
      </c>
    </row>
    <row r="95" spans="1:5">
      <c r="A95" s="4" t="s">
        <v>165</v>
      </c>
      <c r="B95" s="12">
        <v>418</v>
      </c>
      <c r="C95" s="12"/>
      <c r="D95" s="51">
        <v>3011728550</v>
      </c>
      <c r="E95" s="51">
        <v>3011728550</v>
      </c>
    </row>
    <row r="96" spans="1:5">
      <c r="A96" s="4" t="s">
        <v>166</v>
      </c>
      <c r="B96" s="12">
        <v>419</v>
      </c>
      <c r="C96" s="12"/>
      <c r="D96" s="51">
        <v>4252189927</v>
      </c>
      <c r="E96" s="51">
        <v>4252189927</v>
      </c>
    </row>
    <row r="97" spans="1:6">
      <c r="A97" s="4" t="s">
        <v>167</v>
      </c>
      <c r="B97" s="12">
        <v>420</v>
      </c>
      <c r="C97" s="12"/>
      <c r="D97" s="51">
        <v>6210847496</v>
      </c>
      <c r="E97" s="51">
        <v>596159224</v>
      </c>
    </row>
    <row r="98" spans="1:6">
      <c r="A98" s="4" t="s">
        <v>168</v>
      </c>
      <c r="B98" s="12">
        <v>421</v>
      </c>
      <c r="C98" s="12"/>
      <c r="D98" s="51"/>
      <c r="E98" s="51"/>
    </row>
    <row r="99" spans="1:6">
      <c r="A99" s="4" t="s">
        <v>169</v>
      </c>
      <c r="B99" s="12">
        <v>422</v>
      </c>
      <c r="C99" s="12"/>
      <c r="D99" s="51"/>
      <c r="E99" s="51">
        <v>0</v>
      </c>
    </row>
    <row r="100" spans="1:6">
      <c r="A100" s="29" t="s">
        <v>170</v>
      </c>
      <c r="B100" s="30">
        <v>430</v>
      </c>
      <c r="C100" s="31"/>
      <c r="D100" s="57"/>
      <c r="E100" s="57">
        <v>0</v>
      </c>
    </row>
    <row r="101" spans="1:6" ht="15" hidden="1" customHeight="1">
      <c r="A101" s="36" t="s">
        <v>171</v>
      </c>
      <c r="B101" s="37">
        <v>431</v>
      </c>
      <c r="C101" s="37"/>
      <c r="D101" s="58"/>
      <c r="E101" s="58">
        <v>0</v>
      </c>
    </row>
    <row r="102" spans="1:6" ht="15" hidden="1" customHeight="1">
      <c r="A102" s="4" t="s">
        <v>172</v>
      </c>
      <c r="B102" s="12">
        <v>432</v>
      </c>
      <c r="C102" s="12"/>
      <c r="D102" s="51"/>
      <c r="E102" s="51">
        <v>0</v>
      </c>
    </row>
    <row r="103" spans="1:6" ht="15" hidden="1" customHeight="1">
      <c r="A103" s="4" t="s">
        <v>173</v>
      </c>
      <c r="B103" s="12">
        <v>433</v>
      </c>
      <c r="C103" s="12" t="s">
        <v>174</v>
      </c>
      <c r="D103" s="51"/>
      <c r="E103" s="51">
        <v>0</v>
      </c>
    </row>
    <row r="104" spans="1:6">
      <c r="A104" s="29" t="s">
        <v>175</v>
      </c>
      <c r="B104" s="30">
        <v>440</v>
      </c>
      <c r="C104" s="31"/>
      <c r="D104" s="57">
        <f>D64+D86</f>
        <v>123309708438</v>
      </c>
      <c r="E104" s="57">
        <f>E64+E86</f>
        <v>110379263216</v>
      </c>
      <c r="F104" s="14"/>
    </row>
    <row r="105" spans="1:6">
      <c r="A105" s="38" t="s">
        <v>176</v>
      </c>
      <c r="B105" s="39"/>
      <c r="C105" s="37"/>
      <c r="D105" s="56">
        <v>0</v>
      </c>
      <c r="E105" s="59">
        <v>0</v>
      </c>
    </row>
    <row r="106" spans="1:6" hidden="1">
      <c r="A106" s="4" t="s">
        <v>177</v>
      </c>
      <c r="B106" s="12" t="s">
        <v>33</v>
      </c>
      <c r="C106" s="12">
        <v>24</v>
      </c>
      <c r="D106" s="51">
        <v>0</v>
      </c>
      <c r="E106" s="50">
        <v>0</v>
      </c>
    </row>
    <row r="107" spans="1:6" hidden="1">
      <c r="A107" s="4" t="s">
        <v>178</v>
      </c>
      <c r="B107" s="12" t="s">
        <v>33</v>
      </c>
      <c r="C107" s="12"/>
      <c r="D107" s="51">
        <v>0</v>
      </c>
      <c r="E107" s="50">
        <v>0</v>
      </c>
    </row>
    <row r="108" spans="1:6" hidden="1">
      <c r="A108" s="4" t="s">
        <v>179</v>
      </c>
      <c r="B108" s="12" t="s">
        <v>33</v>
      </c>
      <c r="C108" s="12"/>
      <c r="D108" s="51">
        <v>0</v>
      </c>
      <c r="E108" s="50">
        <v>0</v>
      </c>
    </row>
    <row r="109" spans="1:6" hidden="1">
      <c r="A109" s="4" t="s">
        <v>180</v>
      </c>
      <c r="B109" s="12" t="s">
        <v>33</v>
      </c>
      <c r="C109" s="12"/>
      <c r="D109" s="51">
        <v>0</v>
      </c>
      <c r="E109" s="50">
        <v>0</v>
      </c>
    </row>
    <row r="110" spans="1:6">
      <c r="A110" s="4" t="s">
        <v>183</v>
      </c>
      <c r="B110" s="12" t="s">
        <v>33</v>
      </c>
      <c r="C110" s="12"/>
      <c r="D110" s="51">
        <v>0</v>
      </c>
      <c r="E110" s="50">
        <v>0</v>
      </c>
    </row>
    <row r="111" spans="1:6" ht="15.75" thickBot="1">
      <c r="A111" s="18" t="s">
        <v>181</v>
      </c>
      <c r="B111" s="13" t="s">
        <v>33</v>
      </c>
      <c r="C111" s="13"/>
      <c r="D111" s="60">
        <v>0</v>
      </c>
      <c r="E111" s="61">
        <v>0</v>
      </c>
    </row>
    <row r="112" spans="1:6">
      <c r="A112" s="44"/>
      <c r="B112" s="45"/>
      <c r="C112" s="45"/>
      <c r="D112" s="46">
        <f>D62-D104</f>
        <v>0</v>
      </c>
      <c r="E112" s="46">
        <f>E62-E104</f>
        <v>0</v>
      </c>
    </row>
    <row r="113" spans="1:5" ht="15.75">
      <c r="C113" s="162" t="s">
        <v>255</v>
      </c>
      <c r="D113" s="162"/>
      <c r="E113" s="162"/>
    </row>
    <row r="114" spans="1:5" s="126" customFormat="1" ht="13.5">
      <c r="A114" s="124" t="s">
        <v>239</v>
      </c>
      <c r="B114" s="160" t="s">
        <v>28</v>
      </c>
      <c r="C114" s="160"/>
      <c r="D114" s="160"/>
      <c r="E114" s="125" t="s">
        <v>29</v>
      </c>
    </row>
    <row r="115" spans="1:5">
      <c r="C115"/>
      <c r="D115" s="14"/>
      <c r="E115" s="14"/>
    </row>
    <row r="116" spans="1:5">
      <c r="C116"/>
      <c r="D116" s="14"/>
      <c r="E116" s="14"/>
    </row>
    <row r="117" spans="1:5">
      <c r="C117"/>
      <c r="D117" s="14"/>
      <c r="E117" s="14"/>
    </row>
    <row r="118" spans="1:5">
      <c r="C118"/>
      <c r="D118" s="14"/>
      <c r="E118" s="14"/>
    </row>
    <row r="119" spans="1:5">
      <c r="C119"/>
      <c r="D119" s="14"/>
      <c r="E119" s="14"/>
    </row>
    <row r="120" spans="1:5" ht="15.75" customHeight="1">
      <c r="C120" s="164"/>
      <c r="D120" s="164"/>
      <c r="E120" s="164"/>
    </row>
    <row r="121" spans="1:5" ht="15.75" customHeight="1">
      <c r="C121" s="47"/>
      <c r="D121" s="47"/>
      <c r="E121" s="14"/>
    </row>
    <row r="122" spans="1:5">
      <c r="A122" s="5" t="s">
        <v>240</v>
      </c>
      <c r="B122" s="159" t="s">
        <v>241</v>
      </c>
      <c r="C122" s="159"/>
      <c r="D122" s="159"/>
      <c r="E122" s="123"/>
    </row>
  </sheetData>
  <mergeCells count="6">
    <mergeCell ref="B122:D122"/>
    <mergeCell ref="B114:D114"/>
    <mergeCell ref="A6:E6"/>
    <mergeCell ref="C113:E113"/>
    <mergeCell ref="A7:E7"/>
    <mergeCell ref="C120:E120"/>
  </mergeCells>
  <phoneticPr fontId="0" type="noConversion"/>
  <pageMargins left="0.55000000000000004" right="0.39" top="0.51" bottom="0.56999999999999995"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J34"/>
  <sheetViews>
    <sheetView workbookViewId="0">
      <selection activeCell="I13" sqref="I13:J17"/>
    </sheetView>
  </sheetViews>
  <sheetFormatPr defaultRowHeight="15"/>
  <cols>
    <col min="1" max="1" width="48" style="97" customWidth="1"/>
    <col min="2" max="2" width="5.5" style="98" customWidth="1"/>
    <col min="3" max="3" width="7.25" style="98" customWidth="1"/>
    <col min="4" max="4" width="16.125" style="96" customWidth="1"/>
    <col min="5" max="5" width="15.875" style="96" customWidth="1"/>
    <col min="6" max="7" width="16.25" style="97" customWidth="1"/>
    <col min="8" max="8" width="14.25" style="97" customWidth="1"/>
    <col min="9" max="10" width="14.5" style="97" customWidth="1"/>
    <col min="11" max="16384" width="9" style="97"/>
  </cols>
  <sheetData>
    <row r="1" spans="1:10" ht="16.5">
      <c r="A1" s="40" t="s">
        <v>25</v>
      </c>
      <c r="B1" s="41"/>
      <c r="C1" s="41"/>
      <c r="D1" s="41"/>
      <c r="F1" s="41" t="s">
        <v>191</v>
      </c>
    </row>
    <row r="2" spans="1:10" ht="16.5">
      <c r="A2" s="42" t="s">
        <v>238</v>
      </c>
      <c r="B2" s="41"/>
      <c r="C2" s="41"/>
      <c r="D2" s="41"/>
      <c r="F2" s="43" t="s">
        <v>247</v>
      </c>
    </row>
    <row r="3" spans="1:10" ht="16.5">
      <c r="A3" s="43" t="s">
        <v>189</v>
      </c>
      <c r="B3" s="41"/>
      <c r="C3" s="41"/>
      <c r="D3" s="41"/>
      <c r="F3" s="43" t="s">
        <v>192</v>
      </c>
    </row>
    <row r="4" spans="1:10" ht="16.5">
      <c r="A4" s="43" t="s">
        <v>190</v>
      </c>
      <c r="B4" s="41"/>
      <c r="C4" s="41"/>
      <c r="D4" s="41"/>
      <c r="E4" s="41"/>
    </row>
    <row r="5" spans="1:10" ht="31.5" customHeight="1">
      <c r="A5" s="161" t="s">
        <v>248</v>
      </c>
      <c r="B5" s="161"/>
      <c r="C5" s="161"/>
      <c r="D5" s="161"/>
      <c r="E5" s="161"/>
      <c r="F5" s="161"/>
      <c r="G5" s="161"/>
    </row>
    <row r="6" spans="1:10" s="11" customFormat="1" ht="33" customHeight="1">
      <c r="A6" s="169" t="s">
        <v>0</v>
      </c>
      <c r="B6" s="170" t="s">
        <v>27</v>
      </c>
      <c r="C6" s="170" t="s">
        <v>26</v>
      </c>
      <c r="D6" s="165" t="s">
        <v>246</v>
      </c>
      <c r="E6" s="165"/>
      <c r="F6" s="166" t="s">
        <v>186</v>
      </c>
      <c r="G6" s="165"/>
    </row>
    <row r="7" spans="1:10" s="11" customFormat="1" ht="25.5" customHeight="1">
      <c r="A7" s="169"/>
      <c r="B7" s="170"/>
      <c r="C7" s="170"/>
      <c r="D7" s="100" t="s">
        <v>187</v>
      </c>
      <c r="E7" s="100" t="s">
        <v>188</v>
      </c>
      <c r="F7" s="100" t="s">
        <v>187</v>
      </c>
      <c r="G7" s="100" t="s">
        <v>188</v>
      </c>
    </row>
    <row r="8" spans="1:10">
      <c r="A8" s="101">
        <v>1</v>
      </c>
      <c r="B8" s="101">
        <v>2</v>
      </c>
      <c r="C8" s="101">
        <v>3</v>
      </c>
      <c r="D8" s="102">
        <v>4</v>
      </c>
      <c r="E8" s="102">
        <v>5</v>
      </c>
      <c r="F8" s="102">
        <v>4</v>
      </c>
      <c r="G8" s="102">
        <v>5</v>
      </c>
    </row>
    <row r="9" spans="1:10" ht="16.5" customHeight="1">
      <c r="A9" s="103" t="s">
        <v>1</v>
      </c>
      <c r="B9" s="104">
        <v>1</v>
      </c>
      <c r="C9" s="104" t="s">
        <v>2</v>
      </c>
      <c r="D9" s="105">
        <v>44678122791</v>
      </c>
      <c r="E9" s="105">
        <v>37967094870</v>
      </c>
      <c r="F9" s="105">
        <v>140931698323</v>
      </c>
      <c r="G9" s="105">
        <v>111942460653</v>
      </c>
    </row>
    <row r="10" spans="1:10" ht="16.5" customHeight="1">
      <c r="A10" s="106" t="s">
        <v>3</v>
      </c>
      <c r="B10" s="12">
        <v>2</v>
      </c>
      <c r="C10" s="12"/>
      <c r="D10" s="8"/>
      <c r="E10" s="8">
        <v>0</v>
      </c>
      <c r="F10" s="8"/>
      <c r="G10" s="8"/>
      <c r="I10" s="96"/>
    </row>
    <row r="11" spans="1:10" ht="16.5" customHeight="1">
      <c r="A11" s="106" t="s">
        <v>4</v>
      </c>
      <c r="B11" s="12">
        <v>10</v>
      </c>
      <c r="C11" s="12"/>
      <c r="D11" s="136">
        <f>D9</f>
        <v>44678122791</v>
      </c>
      <c r="E11" s="8">
        <f>E9</f>
        <v>37967094870</v>
      </c>
      <c r="F11" s="8">
        <f>F9-F10</f>
        <v>140931698323</v>
      </c>
      <c r="G11" s="8">
        <f>G9</f>
        <v>111942460653</v>
      </c>
      <c r="I11" s="96"/>
    </row>
    <row r="12" spans="1:10" ht="16.5" customHeight="1">
      <c r="A12" s="106" t="s">
        <v>5</v>
      </c>
      <c r="B12" s="12">
        <v>11</v>
      </c>
      <c r="C12" s="12" t="s">
        <v>6</v>
      </c>
      <c r="D12" s="136">
        <v>38293390956</v>
      </c>
      <c r="E12" s="8">
        <v>33331066296</v>
      </c>
      <c r="F12" s="8">
        <v>120289316584</v>
      </c>
      <c r="G12" s="8">
        <v>97077324250</v>
      </c>
      <c r="I12" s="96"/>
    </row>
    <row r="13" spans="1:10" ht="16.5" customHeight="1">
      <c r="A13" s="106" t="s">
        <v>7</v>
      </c>
      <c r="B13" s="12">
        <v>20</v>
      </c>
      <c r="C13" s="12"/>
      <c r="D13" s="136">
        <f>D11-D12</f>
        <v>6384731835</v>
      </c>
      <c r="E13" s="8">
        <f>E11-E12</f>
        <v>4636028574</v>
      </c>
      <c r="F13" s="8">
        <f>F11-F12</f>
        <v>20642381739</v>
      </c>
      <c r="G13" s="8">
        <f>G11-G12</f>
        <v>14865136403</v>
      </c>
      <c r="H13" s="140">
        <f>D11-D12</f>
        <v>6384731835</v>
      </c>
      <c r="I13" s="141"/>
      <c r="J13" s="141"/>
    </row>
    <row r="14" spans="1:10" ht="16.5" customHeight="1">
      <c r="A14" s="106" t="s">
        <v>8</v>
      </c>
      <c r="B14" s="12">
        <v>21</v>
      </c>
      <c r="C14" s="12" t="s">
        <v>9</v>
      </c>
      <c r="D14" s="136">
        <v>6297156</v>
      </c>
      <c r="E14" s="8">
        <v>8133550</v>
      </c>
      <c r="F14" s="8">
        <v>34762426</v>
      </c>
      <c r="G14" s="8">
        <v>37725110</v>
      </c>
      <c r="H14" s="141"/>
      <c r="I14" s="142">
        <f>D9+D14+D20</f>
        <v>45536103177</v>
      </c>
      <c r="J14" s="142">
        <f>E9+E14+E20</f>
        <v>38470802088</v>
      </c>
    </row>
    <row r="15" spans="1:10" ht="16.5" customHeight="1">
      <c r="A15" s="106" t="s">
        <v>10</v>
      </c>
      <c r="B15" s="12">
        <v>22</v>
      </c>
      <c r="C15" s="12" t="s">
        <v>11</v>
      </c>
      <c r="D15" s="136">
        <v>888930778</v>
      </c>
      <c r="E15" s="8">
        <v>880473277</v>
      </c>
      <c r="F15" s="8">
        <v>2729065520</v>
      </c>
      <c r="G15" s="8">
        <f>G16</f>
        <v>3413296272</v>
      </c>
      <c r="H15" s="141"/>
      <c r="I15" s="142">
        <f>I14-J14</f>
        <v>7065301089</v>
      </c>
      <c r="J15" s="141">
        <f>I15/J14*100</f>
        <v>18.365359455824404</v>
      </c>
    </row>
    <row r="16" spans="1:10" ht="16.5" customHeight="1">
      <c r="A16" s="107" t="s">
        <v>12</v>
      </c>
      <c r="B16" s="12">
        <v>23</v>
      </c>
      <c r="C16" s="12"/>
      <c r="D16" s="138">
        <f>D15</f>
        <v>888930778</v>
      </c>
      <c r="E16" s="9">
        <f>E15</f>
        <v>880473277</v>
      </c>
      <c r="F16" s="130">
        <f>F15</f>
        <v>2729065520</v>
      </c>
      <c r="G16" s="130">
        <v>3413296272</v>
      </c>
      <c r="H16" s="141"/>
      <c r="I16" s="142">
        <f>D12+D15+D17+D21</f>
        <v>40228939092</v>
      </c>
      <c r="J16" s="142">
        <f>E12+E15+E17+E21</f>
        <v>34910521683</v>
      </c>
    </row>
    <row r="17" spans="1:10" ht="16.5" customHeight="1">
      <c r="A17" s="106" t="s">
        <v>13</v>
      </c>
      <c r="B17" s="12">
        <v>24</v>
      </c>
      <c r="C17" s="12"/>
      <c r="D17" s="136">
        <v>406296398</v>
      </c>
      <c r="E17" s="8">
        <v>464700529</v>
      </c>
      <c r="F17" s="8">
        <v>2333355897</v>
      </c>
      <c r="G17" s="8">
        <v>1974587487</v>
      </c>
      <c r="H17" s="141"/>
      <c r="I17" s="142">
        <f>I16-J16</f>
        <v>5318417409</v>
      </c>
      <c r="J17" s="141">
        <f>I17/J16*100</f>
        <v>15.234425475772401</v>
      </c>
    </row>
    <row r="18" spans="1:10" ht="16.5" customHeight="1">
      <c r="A18" s="106" t="s">
        <v>14</v>
      </c>
      <c r="B18" s="12">
        <v>25</v>
      </c>
      <c r="C18" s="12"/>
      <c r="D18" s="136">
        <v>2423023344</v>
      </c>
      <c r="E18" s="8">
        <v>1802098002</v>
      </c>
      <c r="F18" s="8">
        <v>8657995876</v>
      </c>
      <c r="G18" s="8">
        <v>5513635565</v>
      </c>
      <c r="H18" s="141"/>
      <c r="I18" s="142">
        <f>I14-I16</f>
        <v>5307164085</v>
      </c>
    </row>
    <row r="19" spans="1:10" ht="16.5" customHeight="1">
      <c r="A19" s="106" t="s">
        <v>15</v>
      </c>
      <c r="B19" s="12">
        <v>30</v>
      </c>
      <c r="C19" s="12"/>
      <c r="D19" s="136">
        <f>D13+D14-D15-D17-D18</f>
        <v>2672778471</v>
      </c>
      <c r="E19" s="8">
        <f>E13+E14-E15-E17-E18</f>
        <v>1496890316</v>
      </c>
      <c r="F19" s="8">
        <f>F13+(F14-F15)-(F18+F17)</f>
        <v>6956726872</v>
      </c>
      <c r="G19" s="8">
        <f>G13+(G14-G15)-(G17+G18)</f>
        <v>4001342189</v>
      </c>
      <c r="H19" s="140">
        <f>D13+D14-D15-D17-D18</f>
        <v>2672778471</v>
      </c>
      <c r="I19" s="141"/>
    </row>
    <row r="20" spans="1:10" ht="16.5" customHeight="1">
      <c r="A20" s="106" t="s">
        <v>16</v>
      </c>
      <c r="B20" s="12">
        <v>31</v>
      </c>
      <c r="C20" s="12"/>
      <c r="D20" s="136">
        <v>851683230</v>
      </c>
      <c r="E20" s="8">
        <v>495573668</v>
      </c>
      <c r="F20" s="8">
        <v>2008634018</v>
      </c>
      <c r="G20" s="8">
        <v>1388546576</v>
      </c>
      <c r="H20" s="141"/>
      <c r="I20" s="142"/>
    </row>
    <row r="21" spans="1:10" ht="16.5" customHeight="1">
      <c r="A21" s="106" t="s">
        <v>17</v>
      </c>
      <c r="B21" s="12">
        <v>32</v>
      </c>
      <c r="C21" s="12"/>
      <c r="D21" s="136">
        <v>640320960</v>
      </c>
      <c r="E21" s="8">
        <v>234281581</v>
      </c>
      <c r="F21" s="8">
        <v>1479109861</v>
      </c>
      <c r="G21" s="8">
        <v>658485045</v>
      </c>
      <c r="H21" s="141"/>
      <c r="I21" s="142"/>
    </row>
    <row r="22" spans="1:10" ht="16.5" customHeight="1">
      <c r="A22" s="106" t="s">
        <v>18</v>
      </c>
      <c r="B22" s="12">
        <v>40</v>
      </c>
      <c r="C22" s="12"/>
      <c r="D22" s="136">
        <f>D20-D21</f>
        <v>211362270</v>
      </c>
      <c r="E22" s="8">
        <f>E20-E21</f>
        <v>261292087</v>
      </c>
      <c r="F22" s="8">
        <f>F20-F21</f>
        <v>529524157</v>
      </c>
      <c r="G22" s="8">
        <f>G20-G21</f>
        <v>730061531</v>
      </c>
      <c r="H22" s="140">
        <f>D20-D21</f>
        <v>211362270</v>
      </c>
      <c r="I22" s="141"/>
    </row>
    <row r="23" spans="1:10" ht="16.5" customHeight="1">
      <c r="A23" s="106" t="s">
        <v>19</v>
      </c>
      <c r="B23" s="12">
        <v>50</v>
      </c>
      <c r="C23" s="12"/>
      <c r="D23" s="136">
        <f>D19+D22</f>
        <v>2884140741</v>
      </c>
      <c r="E23" s="8">
        <f>E19+E22</f>
        <v>1758182403</v>
      </c>
      <c r="F23" s="8">
        <f>F19+F22</f>
        <v>7486251029</v>
      </c>
      <c r="G23" s="8">
        <f>G19+G22</f>
        <v>4731403720</v>
      </c>
      <c r="H23" s="140">
        <f>D19+D22</f>
        <v>2884140741</v>
      </c>
      <c r="I23" s="141"/>
    </row>
    <row r="24" spans="1:10" ht="16.5" customHeight="1">
      <c r="A24" s="106" t="s">
        <v>20</v>
      </c>
      <c r="B24" s="12">
        <v>51</v>
      </c>
      <c r="C24" s="12" t="s">
        <v>21</v>
      </c>
      <c r="D24" s="136">
        <v>721035185</v>
      </c>
      <c r="E24" s="8">
        <v>436545850</v>
      </c>
      <c r="F24" s="8">
        <v>1871562757</v>
      </c>
      <c r="G24" s="8">
        <v>1179851179</v>
      </c>
      <c r="H24" s="140">
        <f>D23*0.25</f>
        <v>721035185.25</v>
      </c>
      <c r="I24" s="141"/>
    </row>
    <row r="25" spans="1:10" ht="16.5" customHeight="1">
      <c r="A25" s="106" t="s">
        <v>22</v>
      </c>
      <c r="B25" s="12">
        <v>52</v>
      </c>
      <c r="C25" s="12" t="s">
        <v>21</v>
      </c>
      <c r="D25" s="136">
        <v>0</v>
      </c>
      <c r="E25" s="8"/>
      <c r="F25" s="8"/>
      <c r="G25" s="8"/>
    </row>
    <row r="26" spans="1:10" ht="16.5" customHeight="1">
      <c r="A26" s="106" t="s">
        <v>23</v>
      </c>
      <c r="B26" s="12">
        <v>60</v>
      </c>
      <c r="C26" s="12"/>
      <c r="D26" s="136">
        <f>D23-D24</f>
        <v>2163105556</v>
      </c>
      <c r="E26" s="8">
        <f>E23-E24</f>
        <v>1321636553</v>
      </c>
      <c r="F26" s="8">
        <f>F23-F24</f>
        <v>5614688272</v>
      </c>
      <c r="G26" s="8">
        <f>G23-G24</f>
        <v>3551552541</v>
      </c>
    </row>
    <row r="27" spans="1:10" ht="16.5" customHeight="1">
      <c r="A27" s="108" t="s">
        <v>24</v>
      </c>
      <c r="B27" s="31">
        <v>70</v>
      </c>
      <c r="C27" s="31"/>
      <c r="D27" s="137">
        <f>D26/3012040</f>
        <v>718.15299796815452</v>
      </c>
      <c r="E27" s="109">
        <f>E26/3012040</f>
        <v>438.78452908991915</v>
      </c>
      <c r="F27" s="109">
        <f>F26/3012040</f>
        <v>1864.0815766058884</v>
      </c>
      <c r="G27" s="109">
        <f>G26/3012040</f>
        <v>1179.1186508147302</v>
      </c>
    </row>
    <row r="28" spans="1:10" ht="15.75">
      <c r="C28" s="162" t="s">
        <v>256</v>
      </c>
      <c r="D28" s="162"/>
      <c r="E28" s="162"/>
      <c r="F28" s="162"/>
      <c r="G28" s="162"/>
    </row>
    <row r="29" spans="1:10" s="24" customFormat="1" ht="21.75" customHeight="1">
      <c r="A29" s="129" t="s">
        <v>239</v>
      </c>
      <c r="B29" s="167" t="s">
        <v>28</v>
      </c>
      <c r="C29" s="167"/>
      <c r="D29" s="167"/>
      <c r="E29" s="134"/>
      <c r="F29" s="134" t="s">
        <v>29</v>
      </c>
      <c r="G29" s="134"/>
    </row>
    <row r="30" spans="1:10">
      <c r="C30" s="97"/>
      <c r="D30" s="99"/>
      <c r="E30" s="99"/>
    </row>
    <row r="31" spans="1:10">
      <c r="C31" s="97"/>
      <c r="D31" s="99"/>
      <c r="E31" s="99"/>
    </row>
    <row r="32" spans="1:10">
      <c r="C32" s="97"/>
      <c r="D32" s="99"/>
      <c r="E32" s="99"/>
    </row>
    <row r="33" spans="1:6" s="127" customFormat="1" ht="15.75">
      <c r="A33" s="127" t="s">
        <v>240</v>
      </c>
      <c r="B33" s="168" t="s">
        <v>30</v>
      </c>
      <c r="C33" s="168"/>
      <c r="D33" s="168"/>
      <c r="E33" s="164"/>
      <c r="F33" s="164"/>
    </row>
    <row r="34" spans="1:6" ht="15.75">
      <c r="C34" s="97"/>
      <c r="D34" s="99"/>
      <c r="E34" s="164"/>
      <c r="F34" s="164"/>
    </row>
  </sheetData>
  <mergeCells count="11">
    <mergeCell ref="A5:G5"/>
    <mergeCell ref="C28:G28"/>
    <mergeCell ref="A6:A7"/>
    <mergeCell ref="B6:B7"/>
    <mergeCell ref="C6:C7"/>
    <mergeCell ref="E34:F34"/>
    <mergeCell ref="D6:E6"/>
    <mergeCell ref="F6:G6"/>
    <mergeCell ref="E33:F33"/>
    <mergeCell ref="B29:D29"/>
    <mergeCell ref="B33:D33"/>
  </mergeCells>
  <phoneticPr fontId="5" type="noConversion"/>
  <printOptions horizontalCentered="1"/>
  <pageMargins left="0.43" right="0.32" top="0.27" bottom="0.17" header="0.25" footer="0.17"/>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F51"/>
  <sheetViews>
    <sheetView tabSelected="1" topLeftCell="A22" workbookViewId="0">
      <selection activeCell="D41" sqref="D41"/>
    </sheetView>
  </sheetViews>
  <sheetFormatPr defaultRowHeight="15"/>
  <cols>
    <col min="1" max="1" width="46" bestFit="1" customWidth="1"/>
    <col min="2" max="2" width="5" style="5" bestFit="1" customWidth="1"/>
    <col min="3" max="3" width="6.125" style="5" customWidth="1"/>
    <col min="4" max="5" width="15" style="10" customWidth="1"/>
    <col min="6" max="6" width="22.625" customWidth="1"/>
  </cols>
  <sheetData>
    <row r="1" spans="1:5" ht="16.5">
      <c r="A1" s="40" t="s">
        <v>25</v>
      </c>
      <c r="B1" s="41"/>
      <c r="C1" s="41"/>
      <c r="D1" s="41" t="s">
        <v>191</v>
      </c>
      <c r="E1" s="41"/>
    </row>
    <row r="2" spans="1:5" ht="16.5">
      <c r="A2" s="42" t="s">
        <v>237</v>
      </c>
      <c r="B2" s="41"/>
      <c r="C2" s="41"/>
      <c r="D2" s="43" t="s">
        <v>249</v>
      </c>
      <c r="E2" s="43"/>
    </row>
    <row r="3" spans="1:5" ht="16.5">
      <c r="A3" s="43" t="s">
        <v>189</v>
      </c>
      <c r="B3" s="41"/>
      <c r="C3" s="41"/>
      <c r="D3" s="43" t="s">
        <v>194</v>
      </c>
      <c r="E3" s="43"/>
    </row>
    <row r="4" spans="1:5" ht="16.5">
      <c r="A4" s="43" t="s">
        <v>190</v>
      </c>
      <c r="B4" s="41"/>
      <c r="C4" s="41"/>
      <c r="D4" s="41"/>
      <c r="E4" s="41"/>
    </row>
    <row r="5" spans="1:5" ht="16.5">
      <c r="A5" s="43"/>
      <c r="B5" s="41"/>
      <c r="C5" s="41"/>
      <c r="D5" s="41"/>
      <c r="E5" s="41"/>
    </row>
    <row r="6" spans="1:5" ht="26.25" thickBot="1">
      <c r="A6" s="161" t="s">
        <v>263</v>
      </c>
      <c r="B6" s="161"/>
      <c r="C6" s="161"/>
      <c r="D6" s="161"/>
      <c r="E6" s="161"/>
    </row>
    <row r="7" spans="1:5" s="24" customFormat="1" ht="38.25" customHeight="1" thickBot="1">
      <c r="A7" s="112" t="s">
        <v>0</v>
      </c>
      <c r="B7" s="112" t="s">
        <v>31</v>
      </c>
      <c r="C7" s="113" t="s">
        <v>26</v>
      </c>
      <c r="D7" s="172" t="s">
        <v>186</v>
      </c>
      <c r="E7" s="173"/>
    </row>
    <row r="8" spans="1:5" s="24" customFormat="1" ht="16.5" thickBot="1">
      <c r="A8" s="112"/>
      <c r="B8" s="112"/>
      <c r="C8" s="113"/>
      <c r="D8" s="114" t="s">
        <v>187</v>
      </c>
      <c r="E8" s="114" t="s">
        <v>188</v>
      </c>
    </row>
    <row r="9" spans="1:5" ht="15.75" thickBot="1">
      <c r="A9" s="115">
        <v>1</v>
      </c>
      <c r="B9" s="115">
        <v>2</v>
      </c>
      <c r="C9" s="115">
        <v>3</v>
      </c>
      <c r="D9" s="116">
        <v>4</v>
      </c>
      <c r="E9" s="116">
        <v>5</v>
      </c>
    </row>
    <row r="10" spans="1:5">
      <c r="A10" s="117" t="s">
        <v>32</v>
      </c>
      <c r="B10" s="118" t="s">
        <v>33</v>
      </c>
      <c r="C10" s="118" t="s">
        <v>34</v>
      </c>
      <c r="D10" s="119">
        <v>0</v>
      </c>
      <c r="E10" s="120">
        <v>0</v>
      </c>
    </row>
    <row r="11" spans="1:5">
      <c r="A11" s="4" t="s">
        <v>35</v>
      </c>
      <c r="B11" s="12">
        <v>1</v>
      </c>
      <c r="C11" s="12" t="s">
        <v>34</v>
      </c>
      <c r="D11" s="50">
        <v>144031954680</v>
      </c>
      <c r="E11" s="51">
        <v>124052989658</v>
      </c>
    </row>
    <row r="12" spans="1:5">
      <c r="A12" s="4" t="s">
        <v>36</v>
      </c>
      <c r="B12" s="12">
        <v>2</v>
      </c>
      <c r="C12" s="12" t="s">
        <v>34</v>
      </c>
      <c r="D12" s="50">
        <v>-62292502262</v>
      </c>
      <c r="E12" s="51">
        <v>-37961426405</v>
      </c>
    </row>
    <row r="13" spans="1:5">
      <c r="A13" s="4" t="s">
        <v>37</v>
      </c>
      <c r="B13" s="12">
        <v>3</v>
      </c>
      <c r="C13" s="12" t="s">
        <v>34</v>
      </c>
      <c r="D13" s="50">
        <v>-14745046741</v>
      </c>
      <c r="E13" s="51">
        <v>-11327101824</v>
      </c>
    </row>
    <row r="14" spans="1:5">
      <c r="A14" s="4" t="s">
        <v>38</v>
      </c>
      <c r="B14" s="12">
        <v>4</v>
      </c>
      <c r="C14" s="12" t="s">
        <v>34</v>
      </c>
      <c r="D14" s="50">
        <v>-2820791795</v>
      </c>
      <c r="E14" s="51">
        <v>-3506294673</v>
      </c>
    </row>
    <row r="15" spans="1:5">
      <c r="A15" s="4" t="s">
        <v>39</v>
      </c>
      <c r="B15" s="12">
        <v>5</v>
      </c>
      <c r="C15" s="12" t="s">
        <v>34</v>
      </c>
      <c r="D15" s="50">
        <v>-1456141534</v>
      </c>
      <c r="E15" s="135">
        <v>-911451452</v>
      </c>
    </row>
    <row r="16" spans="1:5">
      <c r="A16" s="4" t="s">
        <v>40</v>
      </c>
      <c r="B16" s="12">
        <v>6</v>
      </c>
      <c r="C16" s="12" t="s">
        <v>34</v>
      </c>
      <c r="D16" s="50">
        <v>931987922</v>
      </c>
      <c r="E16" s="51">
        <v>598333150</v>
      </c>
    </row>
    <row r="17" spans="1:6">
      <c r="A17" s="4" t="s">
        <v>41</v>
      </c>
      <c r="B17" s="12">
        <v>7</v>
      </c>
      <c r="C17" s="12" t="s">
        <v>34</v>
      </c>
      <c r="D17" s="50">
        <v>-12687777769</v>
      </c>
      <c r="E17" s="51">
        <v>-10975474696</v>
      </c>
    </row>
    <row r="18" spans="1:6">
      <c r="A18" s="16" t="s">
        <v>42</v>
      </c>
      <c r="B18" s="12">
        <v>20</v>
      </c>
      <c r="C18" s="12" t="s">
        <v>34</v>
      </c>
      <c r="D18" s="53">
        <f>SUM(D11:D17)</f>
        <v>50961682501</v>
      </c>
      <c r="E18" s="49">
        <f>SUM(E11:E17)</f>
        <v>59969573758</v>
      </c>
      <c r="F18" s="10"/>
    </row>
    <row r="19" spans="1:6">
      <c r="A19" s="4" t="s">
        <v>43</v>
      </c>
      <c r="B19" s="12" t="s">
        <v>33</v>
      </c>
      <c r="C19" s="12" t="s">
        <v>34</v>
      </c>
      <c r="D19" s="50"/>
      <c r="E19" s="51"/>
    </row>
    <row r="20" spans="1:6">
      <c r="A20" s="16" t="s">
        <v>44</v>
      </c>
      <c r="B20" s="12" t="s">
        <v>33</v>
      </c>
      <c r="C20" s="12" t="s">
        <v>34</v>
      </c>
      <c r="D20" s="48"/>
      <c r="E20" s="49"/>
    </row>
    <row r="21" spans="1:6">
      <c r="A21" s="4" t="s">
        <v>45</v>
      </c>
      <c r="B21" s="12">
        <v>21</v>
      </c>
      <c r="C21" s="12" t="s">
        <v>34</v>
      </c>
      <c r="D21" s="50">
        <v>-12055000</v>
      </c>
      <c r="E21" s="51"/>
    </row>
    <row r="22" spans="1:6">
      <c r="A22" s="4" t="s">
        <v>46</v>
      </c>
      <c r="B22" s="12">
        <v>22</v>
      </c>
      <c r="C22" s="12" t="s">
        <v>34</v>
      </c>
      <c r="D22" s="50"/>
      <c r="E22" s="51"/>
    </row>
    <row r="23" spans="1:6">
      <c r="A23" s="4" t="s">
        <v>47</v>
      </c>
      <c r="B23" s="12">
        <v>23</v>
      </c>
      <c r="C23" s="12" t="s">
        <v>34</v>
      </c>
      <c r="D23" s="50"/>
      <c r="E23" s="51"/>
    </row>
    <row r="24" spans="1:6">
      <c r="A24" s="4" t="s">
        <v>48</v>
      </c>
      <c r="B24" s="12">
        <v>24</v>
      </c>
      <c r="C24" s="12" t="s">
        <v>34</v>
      </c>
      <c r="D24" s="50"/>
      <c r="E24" s="51"/>
    </row>
    <row r="25" spans="1:6">
      <c r="A25" s="4" t="s">
        <v>49</v>
      </c>
      <c r="B25" s="12">
        <v>25</v>
      </c>
      <c r="C25" s="12" t="s">
        <v>34</v>
      </c>
      <c r="D25" s="50"/>
      <c r="E25" s="51"/>
    </row>
    <row r="26" spans="1:6">
      <c r="A26" s="4" t="s">
        <v>50</v>
      </c>
      <c r="B26" s="12">
        <v>26</v>
      </c>
      <c r="C26" s="12" t="s">
        <v>34</v>
      </c>
      <c r="D26" s="50"/>
      <c r="E26" s="51"/>
    </row>
    <row r="27" spans="1:6">
      <c r="A27" s="4" t="s">
        <v>51</v>
      </c>
      <c r="B27" s="12">
        <v>27</v>
      </c>
      <c r="C27" s="12" t="s">
        <v>34</v>
      </c>
      <c r="D27" s="50">
        <v>34762426</v>
      </c>
      <c r="E27" s="51">
        <v>37725110</v>
      </c>
    </row>
    <row r="28" spans="1:6">
      <c r="A28" s="16" t="s">
        <v>52</v>
      </c>
      <c r="B28" s="12">
        <v>30</v>
      </c>
      <c r="C28" s="12" t="s">
        <v>34</v>
      </c>
      <c r="D28" s="53">
        <f>D21+D22+D23+D24+D26+D25+D27</f>
        <v>22707426</v>
      </c>
      <c r="E28" s="121">
        <f>SUM(E21:E27)</f>
        <v>37725110</v>
      </c>
    </row>
    <row r="29" spans="1:6">
      <c r="A29" s="16" t="s">
        <v>53</v>
      </c>
      <c r="B29" s="12" t="s">
        <v>33</v>
      </c>
      <c r="C29" s="12" t="s">
        <v>34</v>
      </c>
      <c r="D29" s="48"/>
      <c r="E29" s="49"/>
    </row>
    <row r="30" spans="1:6">
      <c r="A30" s="4" t="s">
        <v>54</v>
      </c>
      <c r="B30" s="12">
        <v>31</v>
      </c>
      <c r="C30" s="12" t="s">
        <v>34</v>
      </c>
      <c r="D30" s="50"/>
      <c r="E30" s="51"/>
    </row>
    <row r="31" spans="1:6">
      <c r="A31" s="4" t="s">
        <v>55</v>
      </c>
      <c r="B31" s="12">
        <v>32</v>
      </c>
      <c r="C31" s="12" t="s">
        <v>34</v>
      </c>
      <c r="D31" s="50"/>
      <c r="E31" s="51"/>
    </row>
    <row r="32" spans="1:6">
      <c r="A32" s="4" t="s">
        <v>56</v>
      </c>
      <c r="B32" s="12">
        <v>33</v>
      </c>
      <c r="C32" s="12" t="s">
        <v>34</v>
      </c>
      <c r="D32" s="50"/>
      <c r="E32" s="51"/>
    </row>
    <row r="33" spans="1:5">
      <c r="A33" s="4" t="s">
        <v>57</v>
      </c>
      <c r="B33" s="12">
        <v>34</v>
      </c>
      <c r="C33" s="12" t="s">
        <v>34</v>
      </c>
      <c r="D33" s="50">
        <v>-54078460021</v>
      </c>
      <c r="E33" s="51">
        <v>-63897735994</v>
      </c>
    </row>
    <row r="34" spans="1:5">
      <c r="A34" s="4" t="s">
        <v>58</v>
      </c>
      <c r="B34" s="12">
        <v>35</v>
      </c>
      <c r="C34" s="12" t="s">
        <v>34</v>
      </c>
      <c r="D34" s="50"/>
      <c r="E34" s="51"/>
    </row>
    <row r="35" spans="1:5">
      <c r="A35" s="4" t="s">
        <v>59</v>
      </c>
      <c r="B35" s="12">
        <v>36</v>
      </c>
      <c r="C35" s="12" t="s">
        <v>34</v>
      </c>
      <c r="D35" s="50"/>
      <c r="E35" s="51"/>
    </row>
    <row r="36" spans="1:5">
      <c r="A36" s="16" t="s">
        <v>60</v>
      </c>
      <c r="B36" s="12">
        <v>40</v>
      </c>
      <c r="C36" s="12" t="s">
        <v>34</v>
      </c>
      <c r="D36" s="48">
        <f>SUM(D30:D35)</f>
        <v>-54078460021</v>
      </c>
      <c r="E36" s="49">
        <f>SUM(E30:E35)</f>
        <v>-63897735994</v>
      </c>
    </row>
    <row r="37" spans="1:5">
      <c r="A37" s="4" t="s">
        <v>43</v>
      </c>
      <c r="B37" s="12" t="s">
        <v>33</v>
      </c>
      <c r="C37" s="12" t="s">
        <v>34</v>
      </c>
      <c r="D37" s="48"/>
      <c r="E37" s="51"/>
    </row>
    <row r="38" spans="1:5">
      <c r="A38" s="16" t="s">
        <v>61</v>
      </c>
      <c r="B38" s="12">
        <v>50</v>
      </c>
      <c r="C38" s="12" t="s">
        <v>34</v>
      </c>
      <c r="D38" s="53">
        <f>D18+D28+D36</f>
        <v>-3094070094</v>
      </c>
      <c r="E38" s="49">
        <f>E18+E28+E36</f>
        <v>-3890437126</v>
      </c>
    </row>
    <row r="39" spans="1:5">
      <c r="A39" s="16" t="s">
        <v>62</v>
      </c>
      <c r="B39" s="12">
        <v>60</v>
      </c>
      <c r="C39" s="12" t="s">
        <v>34</v>
      </c>
      <c r="D39" s="50">
        <v>5945266166</v>
      </c>
      <c r="E39" s="51">
        <v>5080254421</v>
      </c>
    </row>
    <row r="40" spans="1:5">
      <c r="A40" s="4" t="s">
        <v>63</v>
      </c>
      <c r="B40" s="12">
        <v>61</v>
      </c>
      <c r="C40" s="12" t="s">
        <v>34</v>
      </c>
      <c r="D40" s="50"/>
      <c r="E40" s="51"/>
    </row>
    <row r="41" spans="1:5" ht="15.75" thickBot="1">
      <c r="A41" s="17" t="s">
        <v>64</v>
      </c>
      <c r="B41" s="13">
        <v>70</v>
      </c>
      <c r="C41" s="13" t="s">
        <v>65</v>
      </c>
      <c r="D41" s="122">
        <v>2851196072</v>
      </c>
      <c r="E41" s="52">
        <f>E38+E39+E40</f>
        <v>1189817295</v>
      </c>
    </row>
    <row r="43" spans="1:5" ht="15.75">
      <c r="C43" s="162" t="s">
        <v>256</v>
      </c>
      <c r="D43" s="162"/>
      <c r="E43" s="162"/>
    </row>
    <row r="44" spans="1:5" ht="16.5">
      <c r="A44" s="131" t="s">
        <v>242</v>
      </c>
      <c r="B44" s="131" t="s">
        <v>243</v>
      </c>
      <c r="C44" s="131"/>
      <c r="D44" s="131"/>
      <c r="E44" s="132" t="s">
        <v>29</v>
      </c>
    </row>
    <row r="49" spans="1:5" ht="15.75">
      <c r="C49" s="164"/>
      <c r="D49" s="164"/>
      <c r="E49" s="164"/>
    </row>
    <row r="50" spans="1:5" s="127" customFormat="1" ht="15.75">
      <c r="A50" s="127" t="s">
        <v>245</v>
      </c>
      <c r="B50" s="133" t="s">
        <v>244</v>
      </c>
      <c r="C50" s="133"/>
      <c r="D50" s="133"/>
      <c r="E50" s="128"/>
    </row>
    <row r="51" spans="1:5">
      <c r="C51" s="171"/>
      <c r="D51" s="171"/>
      <c r="E51" s="171"/>
    </row>
  </sheetData>
  <mergeCells count="5">
    <mergeCell ref="C49:E49"/>
    <mergeCell ref="C51:E51"/>
    <mergeCell ref="A6:E6"/>
    <mergeCell ref="C43:E43"/>
    <mergeCell ref="D7:E7"/>
  </mergeCells>
  <phoneticPr fontId="0" type="noConversion"/>
  <pageMargins left="0.67" right="0.28999999999999998" top="0.51" bottom="0.53"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5"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5" type="noConversion"/>
  <pageMargins left="0.75" right="0.75" top="1" bottom="1" header="0.5" footer="0.5"/>
  <headerFooter alignWithMargins="0"/>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fVKJ5mwWEf/9fVV439w95aeFwcQ=</DigestValue>
    </Reference>
    <Reference URI="#idOfficeObject" Type="http://www.w3.org/2000/09/xmldsig#Object">
      <DigestMethod Algorithm="http://www.w3.org/2000/09/xmldsig#sha1"/>
      <DigestValue>LifAoX8W15b5x3p0+ztkb0SAg8s=</DigestValue>
    </Reference>
  </SignedInfo>
  <SignatureValue>
    NNs0meOkpvlts4ERJIarLbOE1H+tP0md1oso7pMPm3os1tmWW9X97GTrfB5FCJT26lCv/O/e
    jFDwoofGQNsr00DPlROJ2LTI3xt5mLS4GBHy7gqjeWsQdG3ul3/EVc9Vf/6hWHWISYQUAxyA
    qNe+XO+a+0CgX02bIMgvpv5dp90=
  </SignatureValue>
  <KeyInfo>
    <KeyValue>
      <RSAKeyValue>
        <Modulus>
            3aUm290BHXbADKiWtl4ftmHc9i9kJuf2EcjVSbchiBVScnn4XIqnkcZflHPqbOQpm51njqnC
            c42PIjXUCnnDuzXyiT+QQDDhgvgMeZn8eTHq1xLDMeMF1cQULzWw385jaoGTyLCTCl2XFN+O
            KDUnoxqkfcnKVhxSt4nkzasjJBc=
          </Modulus>
        <Exponent>AQAB</Exponent>
      </RSAKeyValue>
    </KeyValue>
    <X509Data>
      <X509Certificate>
          MIIGQDCCBCigAwIBAgIQVAHRl8dER4o89t+GwCFrTDANBgkqhkiG9w0BAQUFADBpMQswCQYD
          VQQGEwJWTjETMBEGA1UEChMKVk5QVCBHcm91cDEeMBwGA1UECxMVVk5QVC1DQSBUcnVzdCBO
          ZXR3b3JrMSUwIwYDVQQDExxWTlBUIENlcnRpZmljYXRpb24gQXV0aG9yaXR5MB4XDTExMDgz
          MTA4NDgzMFoXDTE0MDMwMzA4NDgzMFowggEFMQswCQYDVQQGEwJWTjEVMBMGA1UECAwMSOG6
          o2kgUGjDsm5nMRUwEwYDVQQHDAxI4buTbmcgQsOgbmcxODA2BgNVBAoML0PDlE5HIFRZIEPh
          u5QgUEjhuqZOIFZJQ0VNIEJBTyBCw4wgSOG6okkgUEjDkk5HMSEwHwYDVQQLDBhUw4BJIENI
          w41OSCAtIEvhur4gVE/DgU4xMDAuBgNVBAwMJ1RyxrDhu59uZyBwaMOybmcgS+G6vyB0b8Oh
          biBUw6BpIGNow61uaDEZMBcGA1UEAwwQSE/DgE5HIEtJTSBZ4bq+TjEeMBwGCgmSJomT8ixk
          AQEMDkNNTkQ6MDMwNjUwMTg0MIGfMA0GCSqGSIb3DQEBAQUAA4GNADCBiQKBgQDdpSbb3QEd
          dsAMqJa2Xh+2Ydz2L2Qm5/YRyNVJtyGIFVJyefhciqeRxl+Uc+ps5CmbnWeOqcJzjY8iNdQK
          ecO7NfKJP5BAMOGC+Ax5mfx5MerXEsMx4wXVxBQvNbDfzmNqgZPIsJMKXZcU344oNSejGqR9
          ycpWHFK3ieTNqyMkFwIDAQABo4IByDCCAcQwcAYIKwYBBQUHAQEEZDBiMDIGCCsGAQUFBzAC
          hiZodHRwOi8vcHViLnZucHQtY2Eudm4vY2VydHMvdm5wdGNhLmNlcjAsBggrBgEFBQcwAYYg
          aHR0cDovL29jc3Audm5wdC1jYS52bi9yZXNwb25kZXIwHQYDVR0OBBYEFAInEVjW8IOvlnz1
          8R0Ofy31H1KzMAwGA1UdEwEB/wQCMAAwHwYDVR0jBBgwFoAUBmnA1dUCihWNRn3pfOJoClWs
          aq8wdgYDVR0gBG8wbTA0BgkrBgEEAYH6OgMwJzAlBggrBgEFBQcCARYZaHR0cDovL3B1Yi52
          bnB0LWNhLnZuL3JwYTA1BgsrBgEEAYH6OgMBAjAmMCQGCCsGAQUFBwICMBgeFgBTAEkARAAt
          AFAAMQAuADAALQAxAHkwMQYDVR0fBCowKDAmoCSgIoYgaHR0cDovL2NybC52bnB0LWNhLnZu
          L3ZucHRjYS5jcmwwDgYDVR0PAQH/BAQDAgTwMCkGA1UdJQQiMCAGCCsGAQUFBwMCBggrBgEF
          BQcDBAYKKwYBBAGCNwoDDDAcBgNVHREEFTATgRF5ZW5oY3BjQGdtYWlsLmNvbTANBgkqhkiG
          9w0BAQUFAAOCAgEALE3HGmEf3QSb8zUEUOdbfNY1i30LBIa6pMTClOzAuYNcOwcTYZeisU2o
          enqbx3DgbC65De5GTBtwUUqhv2u86Sp4QHvwtjiVoF6yt0Dg66+VEP1hgjhBEPfTwsfjLKL8
          pfToPhBTeT+bFqULjJBzfBe94T+eF1wCGhBJSCEmSh7glVhZMsY/0RcABtjrJ2hDfiGCHS4M
          20ZWDsdl872uVC5UEz3shfSnAaHuZ2WJh/53AXu6o40l7aCzaU+jNZJS06pNuTiXNYwZupQM
          xRas7fIi8UllAO91Vhacdc0iK3uZKQjnDhX6fYb4ekRukRwe6KH5fkw8WomjDDKl+9GUMOkm
          Bn+BDszGCzhgf46KrKwSqUkL7riUoJrlcqd2NBevEP7wQDPGBH08JycR/uI+EbeRVemWy1Sn
          QVPZ2sk4jlrGqdpR42Rd1J3aZp3x3pFFv+HQ1dsiGjAwRzZdke4jC2uY8ov2k1vaQHPY2Gtx
          LmHUKSk8adPYfny5Vd5q1SWJPqofmVd3Ykne8yFHNth+QUb09RnSYN59nNTSogapc0SBCjGv
          KZ5svT2wmZZAeo+l4JKEIu5q9wbymL0+ZIYhGLgV3pDQGX8T/Givum8PfLoN4dEXso2Y1oHb
          mDDQYeBHaLDSwKliHEmh+Gh8BYox5S62tTW1BBP7+6YBRcaAmX8=
        </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NTohLHQL2ccVV+HdMAiJ6RLRzuI=</DigestValue>
      </Reference>
      <Reference URI="/xl/calcChain.xml?ContentType=application/vnd.openxmlformats-officedocument.spreadsheetml.calcChain+xml">
        <DigestMethod Algorithm="http://www.w3.org/2000/09/xmldsig#sha1"/>
        <DigestValue>IkKR+s8tkEDsD9WWNYrI4vVOzQ0=</DigestValue>
      </Reference>
      <Reference URI="/xl/printerSettings/printerSettings1.bin?ContentType=application/vnd.openxmlformats-officedocument.spreadsheetml.printerSettings">
        <DigestMethod Algorithm="http://www.w3.org/2000/09/xmldsig#sha1"/>
        <DigestValue>5h96t1wRbwyQUGaUJHnZz0Ix4ZA=</DigestValue>
      </Reference>
      <Reference URI="/xl/printerSettings/printerSettings2.bin?ContentType=application/vnd.openxmlformats-officedocument.spreadsheetml.printerSettings">
        <DigestMethod Algorithm="http://www.w3.org/2000/09/xmldsig#sha1"/>
        <DigestValue>AJR1RWI+zDi9zRY/26XpewdiX4g=</DigestValue>
      </Reference>
      <Reference URI="/xl/printerSettings/printerSettings3.bin?ContentType=application/vnd.openxmlformats-officedocument.spreadsheetml.printerSettings">
        <DigestMethod Algorithm="http://www.w3.org/2000/09/xmldsig#sha1"/>
        <DigestValue>ooZub1QnxPWWd1MgFjmKHuJLYqw=</DigestValue>
      </Reference>
      <Reference URI="/xl/printerSettings/printerSettings4.bin?ContentType=application/vnd.openxmlformats-officedocument.spreadsheetml.printerSettings">
        <DigestMethod Algorithm="http://www.w3.org/2000/09/xmldsig#sha1"/>
        <DigestValue>M64OUvKHtbQe0NLOgfKTM1Wwmlo=</DigestValue>
      </Reference>
      <Reference URI="/xl/printerSettings/printerSettings5.bin?ContentType=application/vnd.openxmlformats-officedocument.spreadsheetml.printerSettings">
        <DigestMethod Algorithm="http://www.w3.org/2000/09/xmldsig#sha1"/>
        <DigestValue>4V4jSwjzj5RNmYVaNAxAOhKkILM=</DigestValue>
      </Reference>
      <Reference URI="/xl/sharedStrings.xml?ContentType=application/vnd.openxmlformats-officedocument.spreadsheetml.sharedStrings+xml">
        <DigestMethod Algorithm="http://www.w3.org/2000/09/xmldsig#sha1"/>
        <DigestValue>pmiERaBFl7BVV264b1sBXI7qGrg=</DigestValue>
      </Reference>
      <Reference URI="/xl/styles.xml?ContentType=application/vnd.openxmlformats-officedocument.spreadsheetml.styles+xml">
        <DigestMethod Algorithm="http://www.w3.org/2000/09/xmldsig#sha1"/>
        <DigestValue>MzhpHYscLwfLATGVJRo936PKfQM=</DigestValue>
      </Reference>
      <Reference URI="/xl/theme/theme1.xml?ContentType=application/vnd.openxmlformats-officedocument.theme+xml">
        <DigestMethod Algorithm="http://www.w3.org/2000/09/xmldsig#sha1"/>
        <DigestValue>19P1G/nzk5/gmpSEy1B7FPPZXas=</DigestValue>
      </Reference>
      <Reference URI="/xl/workbook.xml?ContentType=application/vnd.openxmlformats-officedocument.spreadsheetml.sheet.main+xml">
        <DigestMethod Algorithm="http://www.w3.org/2000/09/xmldsig#sha1"/>
        <DigestValue>uEGq3wOQnem+ttIJbC4Ieqv85xY=</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sheet1.xml?ContentType=application/vnd.openxmlformats-officedocument.spreadsheetml.worksheet+xml">
        <DigestMethod Algorithm="http://www.w3.org/2000/09/xmldsig#sha1"/>
        <DigestValue>N7EI/PNgravdvUsuLKk3VWGZN/Q=</DigestValue>
      </Reference>
      <Reference URI="/xl/worksheets/sheet2.xml?ContentType=application/vnd.openxmlformats-officedocument.spreadsheetml.worksheet+xml">
        <DigestMethod Algorithm="http://www.w3.org/2000/09/xmldsig#sha1"/>
        <DigestValue>C+THIwcOHgEGqgoMtfAqn0vh1NU=</DigestValue>
      </Reference>
      <Reference URI="/xl/worksheets/sheet3.xml?ContentType=application/vnd.openxmlformats-officedocument.spreadsheetml.worksheet+xml">
        <DigestMethod Algorithm="http://www.w3.org/2000/09/xmldsig#sha1"/>
        <DigestValue>OtnjinUCnxqjjNz8cKKL9vgEstk=</DigestValue>
      </Reference>
      <Reference URI="/xl/worksheets/sheet4.xml?ContentType=application/vnd.openxmlformats-officedocument.spreadsheetml.worksheet+xml">
        <DigestMethod Algorithm="http://www.w3.org/2000/09/xmldsig#sha1"/>
        <DigestValue>qQ/CkcphDwdja8rkn8P/EOaBYm4=</DigestValue>
      </Reference>
      <Reference URI="/xl/worksheets/sheet5.xml?ContentType=application/vnd.openxmlformats-officedocument.spreadsheetml.worksheet+xml">
        <DigestMethod Algorithm="http://www.w3.org/2000/09/xmldsig#sha1"/>
        <DigestValue>ypvUuGPfuq4aVGq8f4xveaWUUMc=</DigestValue>
      </Reference>
      <Reference URI="/xl/worksheets/sheet6.xml?ContentType=application/vnd.openxmlformats-officedocument.spreadsheetml.worksheet+xml">
        <DigestMethod Algorithm="http://www.w3.org/2000/09/xmldsig#sha1"/>
        <DigestValue>HXgsmwYRhdLIR8gulWKyklSQk7g=</DigestValue>
      </Reference>
      <Reference URI="/xl/worksheets/sheet7.xml?ContentType=application/vnd.openxmlformats-officedocument.spreadsheetml.worksheet+xml">
        <DigestMethod Algorithm="http://www.w3.org/2000/09/xmldsig#sha1"/>
        <DigestValue>HXgsmwYRhdLIR8gulWKyklSQk7g=</DigestValue>
      </Reference>
    </Manifest>
    <SignatureProperties>
      <SignatureProperty Id="idSignatureTime" Target="#idPackageSignature">
        <mdssi:SignatureTime>
          <mdssi:Format>YYYY-MM-DDThh:mm:ssTZD</mdssi:Format>
          <mdssi:Value>2013-10-22T08:54:28Z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5.1</WindowsVersion>
          <OfficeVersion>12.0</OfficeVersion>
          <ApplicationVersion>12.0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cbtt</vt:lpstr>
      <vt:lpstr>giai trinh</vt:lpstr>
      <vt:lpstr>CDKT</vt:lpstr>
      <vt:lpstr>KQKD </vt:lpstr>
      <vt:lpstr>LCTT</vt:lpstr>
      <vt:lpstr>Sheet2</vt:lpstr>
      <vt:lpstr>Sheet3</vt:lpstr>
      <vt:lpstr>CDKT!Print_Titles</vt:lpstr>
      <vt:lpstr>'KQKD '!Print_Titles</vt:lpstr>
      <vt:lpstr>LCTT!Print_Titles</vt:lpstr>
    </vt:vector>
  </TitlesOfParts>
  <Company>- PTN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Duong Viet Phuong</dc:creator>
  <cp:lastModifiedBy>Thanh An</cp:lastModifiedBy>
  <cp:lastPrinted>2013-10-22T08:52:16Z</cp:lastPrinted>
  <dcterms:created xsi:type="dcterms:W3CDTF">2010-07-23T00:14:52Z</dcterms:created>
  <dcterms:modified xsi:type="dcterms:W3CDTF">2013-10-22T08:53:23Z</dcterms:modified>
</cp:coreProperties>
</file>